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6" activeTab="0"/>
  </bookViews>
  <sheets>
    <sheet name="rend entrata 2020" sheetId="1" r:id="rId1"/>
    <sheet name="rend spesa 2020" sheetId="2" r:id="rId2"/>
  </sheets>
  <definedNames/>
  <calcPr fullCalcOnLoad="1"/>
</workbook>
</file>

<file path=xl/sharedStrings.xml><?xml version="1.0" encoding="utf-8"?>
<sst xmlns="http://schemas.openxmlformats.org/spreadsheetml/2006/main" count="239" uniqueCount="144">
  <si>
    <t xml:space="preserve">ENTRATE </t>
  </si>
  <si>
    <t>TITOLO TIPOLOGIA</t>
  </si>
  <si>
    <t>DENOMINAZIONE</t>
  </si>
  <si>
    <t>Fondo pluriennale vincolato per spese correnti</t>
  </si>
  <si>
    <t>Fondo pluriennale vincolato per spese in conto capitale</t>
  </si>
  <si>
    <t>Utilizzo Risultato di amministrazione</t>
  </si>
  <si>
    <t>Fondo di cassa all'01/01 dell'esercizio di riferimento</t>
  </si>
  <si>
    <t>TITOLO 1</t>
  </si>
  <si>
    <t>Entrate correnti di natura tributaria, contributiva e perequativa</t>
  </si>
  <si>
    <t>TIPOLOGIA 101 - Imposte, tasse e proventi assimilati</t>
  </si>
  <si>
    <t>TIPOLOGIA 102 - Tributi destinati al finanziamento della sanità (solo per le Regioni)</t>
  </si>
  <si>
    <t>TIPOLOGIA 103 - Tributi devoluti e regolati alle autonomie speciali (solo per le Regioni)</t>
  </si>
  <si>
    <t>TIPOLOGIA 104 - Compartecipazioni di tributi</t>
  </si>
  <si>
    <t>TIPOLOGIA 301 - Fondi perequativi da Amministrazioni Centrali</t>
  </si>
  <si>
    <t>TIPOLOGIA 302 -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</si>
  <si>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</si>
  <si>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</si>
  <si>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</si>
  <si>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101 - Trasferimenti correnti da Amministrazioni pubbliche</t>
  </si>
  <si>
    <t>TIPOLOGIA 102 - Trasferimenti correnti da Famiglie</t>
  </si>
  <si>
    <t>TIPOLOGIA 103 - Trasferimenti correnti da Imprese</t>
  </si>
  <si>
    <t>TIPOLOGIA 104 - Trasferimenti correnti da Istituzioni Sociali Private</t>
  </si>
  <si>
    <t>TIPOLOGIA 105 - Trasferimenti correnti dall'Unione Europea e dal Resto del Mondo</t>
  </si>
  <si>
    <t>Totale TITOLO 2: Trasferimenti correnti</t>
  </si>
  <si>
    <t>TITOLO 3</t>
  </si>
  <si>
    <t>Entrate extratributarie</t>
  </si>
  <si>
    <t>TIPOLOGIA 100 - Vendita di beni e servizi e proventi derivanti dalla gestione dei beni</t>
  </si>
  <si>
    <t>TIPOLOGIA 200 - Proventi derivanti dall'attività di controllo e repressione delle irregolarità e degli illeciti</t>
  </si>
  <si>
    <t>TIPOLOGIA 300 - Interessi attivi</t>
  </si>
  <si>
    <t>TIPOLOGIA 400 - Altre entrate da redditi da capitale</t>
  </si>
  <si>
    <t>TIPOLOGIA 500 - Rimborsi e altre entrate correnti</t>
  </si>
  <si>
    <t>Totale TITOLO 3: Entrate Extratributarie</t>
  </si>
  <si>
    <t>TITOLO 4</t>
  </si>
  <si>
    <t>Entrate in conto capitale</t>
  </si>
  <si>
    <t>TIPOLOGIA 100 - Tributi in conto capitale</t>
  </si>
  <si>
    <t>TIPOLOGIA 200 - Contributi agli investimenti</t>
  </si>
  <si>
    <t>TIPOLOGIA 300 - Altri trasferimenti in conto capitale</t>
  </si>
  <si>
    <t>TIPOLOGIA 400 - Entrate da alienazione di beni materiali e immateriali</t>
  </si>
  <si>
    <t>TIPOLOGIA 500 - Altre entrate in conto capitale</t>
  </si>
  <si>
    <t>Totale TITOLO 4: Entrate in conto capitale</t>
  </si>
  <si>
    <t>TITOLO 5</t>
  </si>
  <si>
    <t>Entrate da riduzione di attività finanziarie</t>
  </si>
  <si>
    <t>TIPOLOGIA 100 - Alienazione di attività finanziarie</t>
  </si>
  <si>
    <t>TIPOLOGIA 200 - Riscossione crediti di breve termine</t>
  </si>
  <si>
    <t>TIPOLOGIA 300 - Riscossione crediti di medio-lungo termine</t>
  </si>
  <si>
    <t>TIPOLOGIA 400 - Altre entrate per riduzione di attività finanziarie</t>
  </si>
  <si>
    <t>Totale TITOLO 58: Entrate da riduzione di attività finanziarie</t>
  </si>
  <si>
    <t>TITOLO 6</t>
  </si>
  <si>
    <t>Accensione di prestiti</t>
  </si>
  <si>
    <t>TIPOLOGIA 100 - Emissione di titoli obbligazionari</t>
  </si>
  <si>
    <t>TIPOLOGIA 200 - Accensione Prestiti a breve termine</t>
  </si>
  <si>
    <t>TIPOLOGIA 300 - Accensione Mutui e altri finanziamenti a medio lungo termine</t>
  </si>
  <si>
    <t>TIPOLOGIA 400 - Altre forme di indebitamento</t>
  </si>
  <si>
    <t>Totale TITOLO 6: Accensione di prestiti</t>
  </si>
  <si>
    <t>TITOLO 7</t>
  </si>
  <si>
    <t>Anticipazioni da istituto tesoriere/cassiere</t>
  </si>
  <si>
    <t>TIPOLOGIA 100 - Anticipazioni da istituto tesoriere/cassiere</t>
  </si>
  <si>
    <t>Totale TITOLO 7: Anticipazioni da istituto tesoriere/cassiere</t>
  </si>
  <si>
    <t>TITOLO 9</t>
  </si>
  <si>
    <t>Entrate per conto di terzi e partite di giro</t>
  </si>
  <si>
    <t>TIPOLOGIA 100 - Entrate per partite di giro</t>
  </si>
  <si>
    <t>TIPOLOGIA 200 - Entrate per conto terzi</t>
  </si>
  <si>
    <t>Totale TITOLO 9: Entrate per conto di terzi e partite di giro</t>
  </si>
  <si>
    <t>TOTALE TITOLI</t>
  </si>
  <si>
    <t>TOTALE GENERALE DELLE ENTRATE</t>
  </si>
  <si>
    <r>
      <rPr>
        <b/>
        <sz val="9"/>
        <color indexed="8"/>
        <rFont val="Arial"/>
        <family val="2"/>
      </rPr>
      <t xml:space="preserve">DISAVANZO FORMATOSI NELL'ESERCIZIO </t>
    </r>
    <r>
      <rPr>
        <i/>
        <sz val="9"/>
        <color indexed="8"/>
        <rFont val="Arial"/>
        <family val="2"/>
      </rPr>
      <t>(Totale generale delle spese di competenza - Totale generale delle entrate di competenza) (***)</t>
    </r>
  </si>
  <si>
    <t>(*) Indicare gli accertamenti e le riscossioni, salvo che per le prime quattro righe che indicano previsioni definitive.</t>
  </si>
  <si>
    <t>(***) Voce da riportare solo se si registra un disavanzo, nel caso in cui il totale generale delle spese di competenza (impegni + FPV) è superiore al totale generale delle entrate di competenza.</t>
  </si>
  <si>
    <t>Spese (missioni da 1 a 99)</t>
  </si>
  <si>
    <t>TITOLI E MACROAGGREGATI DI SPESA/MISSIONI</t>
  </si>
  <si>
    <t>Ripiano disavanzo</t>
  </si>
  <si>
    <t>Totale generale delle spese</t>
  </si>
  <si>
    <t xml:space="preserve"> 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</si>
  <si>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</si>
  <si>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</si>
  <si>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</si>
  <si>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</si>
  <si>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</si>
  <si>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 xml:space="preserve">Turismo 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</si>
  <si>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</si>
  <si>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</si>
  <si>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</si>
  <si>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</si>
  <si>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</si>
  <si>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</si>
  <si>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</si>
  <si>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</si>
  <si>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</si>
  <si>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</si>
  <si>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</si>
  <si>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</si>
  <si>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</si>
  <si>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</si>
  <si>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</si>
  <si>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</si>
  <si>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Competenza</t>
  </si>
  <si>
    <t>Cassa</t>
  </si>
  <si>
    <t>impegni</t>
  </si>
  <si>
    <t>fondo pluriennale vincolato</t>
  </si>
  <si>
    <t>Ripiano disavanzo dell'esercizio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</si>
  <si>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</si>
  <si>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</si>
  <si>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</si>
  <si>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</si>
  <si>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</si>
  <si>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</si>
  <si>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</si>
  <si>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</si>
  <si>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</si>
  <si>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</si>
  <si>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</si>
  <si>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</si>
  <si>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</si>
  <si>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</t>
  </si>
  <si>
    <t>Contributi agli investimenti</t>
  </si>
  <si>
    <t>Altri trasferimenti in conto capitale</t>
  </si>
  <si>
    <t>Altre spese in conto capitale</t>
  </si>
  <si>
    <t>Totale TITOLO 2</t>
  </si>
  <si>
    <t>TITOLO 3 - Spese per incremento attività finanziarie</t>
  </si>
  <si>
    <t>Acquisizioni di attività finanziarie</t>
  </si>
  <si>
    <t>Concessione crediti di breve termine</t>
  </si>
  <si>
    <t>Concessione crediti di medio - lungo termine</t>
  </si>
  <si>
    <t>Altre spese per incremento di attività finanziarie</t>
  </si>
  <si>
    <t>totale TITOLO 3</t>
  </si>
  <si>
    <t>TITOLO 4 - Rimborso-prestiti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</si>
  <si>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</si>
  <si>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</si>
  <si>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</si>
  <si>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</si>
  <si>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</si>
  <si>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</si>
  <si>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</si>
  <si>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</si>
  <si>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</si>
  <si>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</si>
  <si>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</si>
  <si>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</si>
  <si>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</si>
  <si>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r>
      <rPr>
        <b/>
        <sz val="8"/>
        <color indexed="8"/>
        <rFont val="Arial"/>
        <family val="2"/>
      </rPr>
      <t xml:space="preserve">AVANZO FORMATOSI NELL'ESERCIZIO/FONDO DI CASSA </t>
    </r>
    <r>
      <rPr>
        <b/>
        <i/>
        <sz val="8"/>
        <color indexed="8"/>
        <rFont val="Arial"/>
        <family val="2"/>
      </rPr>
      <t>(Totale generale delle entrate - Totale generale delle spese) (**)</t>
    </r>
  </si>
  <si>
    <t>(*) Indicare gli impegni, le previsioni definitive relative al FPV e i pagamenti, salvo che per la prima voce che riporta la previsione definitiva</t>
  </si>
  <si>
    <t>(**) Voce da riportare solo in presenza di avanzo o di fondo di cassa, nel caso in cui il totale generale delle entrate è superiore al totale generale delle spese, distintamente per la competenza (compreso il FPV) e per la cassa</t>
  </si>
  <si>
    <t>Dati di rendiconto anno 2020 (*)</t>
  </si>
  <si>
    <r>
      <t xml:space="preserve">COMPETENZA 2020   </t>
    </r>
    <r>
      <rPr>
        <sz val="9"/>
        <color indexed="8"/>
        <rFont val="Arial"/>
        <family val="2"/>
      </rPr>
      <t xml:space="preserve"> Accertamenti</t>
    </r>
  </si>
  <si>
    <r>
      <t xml:space="preserve">CASSA 2020   </t>
    </r>
    <r>
      <rPr>
        <sz val="9"/>
        <color indexed="8"/>
        <rFont val="Arial"/>
        <family val="2"/>
      </rPr>
      <t xml:space="preserve"> Riscossioni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</si>
</sst>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4" fontId="1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4" fontId="7" fillId="33" borderId="16" xfId="0" applyNumberFormat="1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7" fillId="0" borderId="13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4" fontId="9" fillId="0" borderId="14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4" fontId="7" fillId="35" borderId="16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43">
      <selection activeCell="E54" sqref="E54"/>
    </sheetView>
  </sheetViews>
  <sheetFormatPr defaultColWidth="9.140625" defaultRowHeight="12.75"/>
  <cols>
    <col min="1" max="1" width="13.28125" style="0" customWidth="1"/>
    <col min="2" max="2" width="65.421875" style="0" customWidth="1"/>
    <col min="3" max="3" width="18.28125" style="0" customWidth="1"/>
    <col min="4" max="4" width="18.7109375" style="0" customWidth="1"/>
  </cols>
  <sheetData>
    <row r="1" spans="1:4" s="2" customFormat="1" ht="15" customHeight="1">
      <c r="A1" s="71" t="s">
        <v>0</v>
      </c>
      <c r="B1" s="71"/>
      <c r="C1" s="1"/>
      <c r="D1" s="1"/>
    </row>
    <row r="2" spans="1:4" s="2" customFormat="1" ht="12" customHeight="1">
      <c r="A2" s="71" t="s">
        <v>141</v>
      </c>
      <c r="B2" s="71"/>
      <c r="C2" s="1"/>
      <c r="D2" s="1"/>
    </row>
    <row r="3" spans="1:4" s="2" customFormat="1" ht="27.75" customHeight="1">
      <c r="A3" s="3" t="s">
        <v>1</v>
      </c>
      <c r="B3" s="4" t="s">
        <v>2</v>
      </c>
      <c r="C3" s="5" t="s">
        <v>142</v>
      </c>
      <c r="D3" s="5" t="s">
        <v>143</v>
      </c>
    </row>
    <row r="4" spans="1:4" s="8" customFormat="1" ht="13.5" customHeight="1">
      <c r="A4" s="6"/>
      <c r="B4" s="7" t="s">
        <v>3</v>
      </c>
      <c r="C4" s="65">
        <v>602612.16</v>
      </c>
      <c r="D4" s="66">
        <v>0</v>
      </c>
    </row>
    <row r="5" spans="1:4" s="8" customFormat="1" ht="13.5" customHeight="1">
      <c r="A5" s="9"/>
      <c r="B5" s="10" t="s">
        <v>4</v>
      </c>
      <c r="C5" s="67">
        <v>10423527.02</v>
      </c>
      <c r="D5" s="68">
        <v>0</v>
      </c>
    </row>
    <row r="6" spans="1:4" s="8" customFormat="1" ht="13.5" customHeight="1">
      <c r="A6" s="9"/>
      <c r="B6" s="10" t="s">
        <v>5</v>
      </c>
      <c r="C6" s="67">
        <v>3929600.13</v>
      </c>
      <c r="D6" s="68">
        <v>0</v>
      </c>
    </row>
    <row r="7" spans="1:4" s="14" customFormat="1" ht="13.5" customHeight="1">
      <c r="A7" s="12"/>
      <c r="B7" s="13" t="s">
        <v>6</v>
      </c>
      <c r="C7" s="69">
        <v>0</v>
      </c>
      <c r="D7" s="70">
        <v>20558484.62</v>
      </c>
    </row>
    <row r="8" spans="1:4" s="14" customFormat="1" ht="13.5" customHeight="1">
      <c r="A8" s="15" t="s">
        <v>7</v>
      </c>
      <c r="B8" s="16" t="s">
        <v>8</v>
      </c>
      <c r="C8" s="17"/>
      <c r="D8" s="17"/>
    </row>
    <row r="9" spans="1:4" s="8" customFormat="1" ht="13.5" customHeight="1">
      <c r="A9" s="18">
        <v>10101</v>
      </c>
      <c r="B9" s="10" t="s">
        <v>9</v>
      </c>
      <c r="C9" s="67">
        <v>36757371.6</v>
      </c>
      <c r="D9" s="67">
        <v>30388130.78</v>
      </c>
    </row>
    <row r="10" spans="1:4" s="8" customFormat="1" ht="13.5" customHeight="1">
      <c r="A10" s="18">
        <v>10102</v>
      </c>
      <c r="B10" s="10" t="s">
        <v>10</v>
      </c>
      <c r="C10" s="11">
        <v>0</v>
      </c>
      <c r="D10" s="11">
        <v>0</v>
      </c>
    </row>
    <row r="11" spans="1:4" s="8" customFormat="1" ht="13.5" customHeight="1">
      <c r="A11" s="18">
        <v>10103</v>
      </c>
      <c r="B11" s="10" t="s">
        <v>11</v>
      </c>
      <c r="C11" s="11">
        <v>0</v>
      </c>
      <c r="D11" s="11">
        <v>0</v>
      </c>
    </row>
    <row r="12" spans="1:4" s="8" customFormat="1" ht="13.5" customHeight="1">
      <c r="A12" s="18">
        <v>10104</v>
      </c>
      <c r="B12" s="10" t="s">
        <v>12</v>
      </c>
      <c r="C12" s="11">
        <v>0</v>
      </c>
      <c r="D12" s="11">
        <v>0</v>
      </c>
    </row>
    <row r="13" spans="1:4" s="8" customFormat="1" ht="13.5" customHeight="1">
      <c r="A13" s="18">
        <v>10301</v>
      </c>
      <c r="B13" s="10" t="s">
        <v>13</v>
      </c>
      <c r="C13" s="11">
        <v>0</v>
      </c>
      <c r="D13" s="11">
        <v>0</v>
      </c>
    </row>
    <row r="14" spans="1:4" s="8" customFormat="1" ht="13.5" customHeight="1">
      <c r="A14" s="18">
        <v>10302</v>
      </c>
      <c r="B14" s="10" t="s">
        <v>14</v>
      </c>
      <c r="C14" s="11">
        <v>0</v>
      </c>
      <c r="D14" s="11">
        <v>0</v>
      </c>
    </row>
    <row r="15" spans="1:4" s="8" customFormat="1" ht="15.75" customHeight="1">
      <c r="A15" s="19">
        <v>10000</v>
      </c>
      <c r="B15" s="20" t="s">
        <v>15</v>
      </c>
      <c r="C15" s="21">
        <f>SUM(C9:C14)</f>
        <v>36757371.6</v>
      </c>
      <c r="D15" s="21">
        <f>SUM(D9:D14)</f>
        <v>30388130.78</v>
      </c>
    </row>
    <row r="16" spans="1:4" s="14" customFormat="1" ht="13.5" customHeight="1">
      <c r="A16" s="15" t="s">
        <v>16</v>
      </c>
      <c r="B16" s="16" t="s">
        <v>17</v>
      </c>
      <c r="C16" s="22"/>
      <c r="D16" s="22"/>
    </row>
    <row r="17" spans="1:4" s="8" customFormat="1" ht="13.5" customHeight="1">
      <c r="A17" s="18">
        <v>20101</v>
      </c>
      <c r="B17" s="10" t="s">
        <v>18</v>
      </c>
      <c r="C17" s="11">
        <v>10983867.72</v>
      </c>
      <c r="D17" s="11">
        <v>10756683.47</v>
      </c>
    </row>
    <row r="18" spans="1:4" s="8" customFormat="1" ht="13.5" customHeight="1">
      <c r="A18" s="18">
        <v>20102</v>
      </c>
      <c r="B18" s="10" t="s">
        <v>19</v>
      </c>
      <c r="C18" s="11">
        <v>0</v>
      </c>
      <c r="D18" s="11">
        <v>0</v>
      </c>
    </row>
    <row r="19" spans="1:4" s="8" customFormat="1" ht="13.5" customHeight="1">
      <c r="A19" s="18">
        <v>20103</v>
      </c>
      <c r="B19" s="10" t="s">
        <v>20</v>
      </c>
      <c r="C19" s="11">
        <v>12119.34</v>
      </c>
      <c r="D19" s="11">
        <v>172662.54</v>
      </c>
    </row>
    <row r="20" spans="1:4" s="8" customFormat="1" ht="13.5" customHeight="1">
      <c r="A20" s="18">
        <v>20104</v>
      </c>
      <c r="B20" s="10" t="s">
        <v>21</v>
      </c>
      <c r="C20" s="11">
        <v>0</v>
      </c>
      <c r="D20" s="11">
        <v>0</v>
      </c>
    </row>
    <row r="21" spans="1:4" s="8" customFormat="1" ht="13.5" customHeight="1">
      <c r="A21" s="18">
        <v>20105</v>
      </c>
      <c r="B21" s="10" t="s">
        <v>22</v>
      </c>
      <c r="C21" s="11">
        <v>869955.77</v>
      </c>
      <c r="D21" s="11">
        <v>542552.91</v>
      </c>
    </row>
    <row r="22" spans="1:4" s="24" customFormat="1" ht="13.5" customHeight="1">
      <c r="A22" s="19">
        <v>20000</v>
      </c>
      <c r="B22" s="23" t="s">
        <v>23</v>
      </c>
      <c r="C22" s="21">
        <f>SUM(C17:C21)</f>
        <v>11865942.83</v>
      </c>
      <c r="D22" s="21">
        <f>SUM(D17:D21)</f>
        <v>11471898.92</v>
      </c>
    </row>
    <row r="23" spans="1:4" s="24" customFormat="1" ht="13.5" customHeight="1">
      <c r="A23" s="15" t="s">
        <v>24</v>
      </c>
      <c r="B23" s="16" t="s">
        <v>25</v>
      </c>
      <c r="C23" s="22"/>
      <c r="D23" s="22"/>
    </row>
    <row r="24" spans="1:4" s="8" customFormat="1" ht="13.5" customHeight="1">
      <c r="A24" s="18">
        <v>30100</v>
      </c>
      <c r="B24" s="10" t="s">
        <v>26</v>
      </c>
      <c r="C24" s="11">
        <v>4718897.64</v>
      </c>
      <c r="D24" s="11">
        <v>4060633.31</v>
      </c>
    </row>
    <row r="25" spans="1:4" s="8" customFormat="1" ht="26.25" customHeight="1">
      <c r="A25" s="18">
        <v>30200</v>
      </c>
      <c r="B25" s="25" t="s">
        <v>27</v>
      </c>
      <c r="C25" s="11">
        <v>4399868.17</v>
      </c>
      <c r="D25" s="11">
        <v>1572974.04</v>
      </c>
    </row>
    <row r="26" spans="1:4" s="8" customFormat="1" ht="13.5" customHeight="1">
      <c r="A26" s="18">
        <v>30300</v>
      </c>
      <c r="B26" s="10" t="s">
        <v>28</v>
      </c>
      <c r="C26" s="11">
        <v>1261.85</v>
      </c>
      <c r="D26" s="11">
        <v>1274.97</v>
      </c>
    </row>
    <row r="27" spans="1:4" s="8" customFormat="1" ht="13.5" customHeight="1">
      <c r="A27" s="18">
        <v>30400</v>
      </c>
      <c r="B27" s="10" t="s">
        <v>29</v>
      </c>
      <c r="C27" s="11">
        <v>1605773.28</v>
      </c>
      <c r="D27" s="11">
        <v>1605773.28</v>
      </c>
    </row>
    <row r="28" spans="1:4" s="8" customFormat="1" ht="13.5" customHeight="1">
      <c r="A28" s="18">
        <v>30500</v>
      </c>
      <c r="B28" s="10" t="s">
        <v>30</v>
      </c>
      <c r="C28" s="11">
        <v>1033729.75</v>
      </c>
      <c r="D28" s="11">
        <v>1041874.98</v>
      </c>
    </row>
    <row r="29" spans="1:4" s="26" customFormat="1" ht="13.5" customHeight="1">
      <c r="A29" s="19">
        <v>30000</v>
      </c>
      <c r="B29" s="23" t="s">
        <v>31</v>
      </c>
      <c r="C29" s="21">
        <f>SUM(C24:C28)</f>
        <v>11759530.689999998</v>
      </c>
      <c r="D29" s="21">
        <f>SUM(D24:D28)</f>
        <v>8282530.58</v>
      </c>
    </row>
    <row r="30" spans="1:4" s="26" customFormat="1" ht="13.5" customHeight="1">
      <c r="A30" s="15" t="s">
        <v>32</v>
      </c>
      <c r="B30" s="16" t="s">
        <v>33</v>
      </c>
      <c r="C30" s="22"/>
      <c r="D30" s="22"/>
    </row>
    <row r="31" spans="1:4" s="8" customFormat="1" ht="13.5" customHeight="1">
      <c r="A31" s="18">
        <v>40100</v>
      </c>
      <c r="B31" s="10" t="s">
        <v>34</v>
      </c>
      <c r="C31" s="11">
        <v>0</v>
      </c>
      <c r="D31" s="11">
        <v>0</v>
      </c>
    </row>
    <row r="32" spans="1:4" s="8" customFormat="1" ht="13.5" customHeight="1">
      <c r="A32" s="18">
        <v>40200</v>
      </c>
      <c r="B32" s="10" t="s">
        <v>35</v>
      </c>
      <c r="C32" s="11">
        <v>1975963.2</v>
      </c>
      <c r="D32" s="11">
        <v>2003054.18</v>
      </c>
    </row>
    <row r="33" spans="1:4" s="8" customFormat="1" ht="13.5" customHeight="1">
      <c r="A33" s="18">
        <v>40300</v>
      </c>
      <c r="B33" s="10" t="s">
        <v>36</v>
      </c>
      <c r="C33" s="11">
        <v>0</v>
      </c>
      <c r="D33" s="11">
        <v>0</v>
      </c>
    </row>
    <row r="34" spans="1:4" s="8" customFormat="1" ht="13.5" customHeight="1">
      <c r="A34" s="18">
        <v>40400</v>
      </c>
      <c r="B34" s="10" t="s">
        <v>37</v>
      </c>
      <c r="C34" s="11">
        <v>1215850.24</v>
      </c>
      <c r="D34" s="11">
        <v>3337955.24</v>
      </c>
    </row>
    <row r="35" spans="1:4" s="8" customFormat="1" ht="13.5" customHeight="1">
      <c r="A35" s="18">
        <v>40500</v>
      </c>
      <c r="B35" s="10" t="s">
        <v>38</v>
      </c>
      <c r="C35" s="11">
        <v>2165033.8</v>
      </c>
      <c r="D35" s="11">
        <v>1824741.09</v>
      </c>
    </row>
    <row r="36" spans="1:4" s="26" customFormat="1" ht="13.5" customHeight="1">
      <c r="A36" s="19">
        <v>40000</v>
      </c>
      <c r="B36" s="23" t="s">
        <v>39</v>
      </c>
      <c r="C36" s="21">
        <f>SUM(C31:C35)</f>
        <v>5356847.24</v>
      </c>
      <c r="D36" s="21">
        <f>SUM(D31:D35)</f>
        <v>7165750.51</v>
      </c>
    </row>
    <row r="37" spans="1:4" s="26" customFormat="1" ht="13.5" customHeight="1">
      <c r="A37" s="15" t="s">
        <v>40</v>
      </c>
      <c r="B37" s="16" t="s">
        <v>41</v>
      </c>
      <c r="C37" s="22"/>
      <c r="D37" s="22"/>
    </row>
    <row r="38" spans="1:4" s="8" customFormat="1" ht="13.5" customHeight="1">
      <c r="A38" s="18">
        <v>50100</v>
      </c>
      <c r="B38" s="10" t="s">
        <v>42</v>
      </c>
      <c r="C38" s="11">
        <v>0</v>
      </c>
      <c r="D38" s="11">
        <v>0</v>
      </c>
    </row>
    <row r="39" spans="1:4" s="8" customFormat="1" ht="13.5" customHeight="1">
      <c r="A39" s="18">
        <v>50200</v>
      </c>
      <c r="B39" s="10" t="s">
        <v>43</v>
      </c>
      <c r="C39" s="11">
        <v>0</v>
      </c>
      <c r="D39" s="11">
        <v>0</v>
      </c>
    </row>
    <row r="40" spans="1:4" s="8" customFormat="1" ht="13.5" customHeight="1">
      <c r="A40" s="18">
        <v>50300</v>
      </c>
      <c r="B40" s="10" t="s">
        <v>44</v>
      </c>
      <c r="C40" s="11">
        <v>0</v>
      </c>
      <c r="D40" s="11">
        <v>0</v>
      </c>
    </row>
    <row r="41" spans="1:4" s="8" customFormat="1" ht="13.5" customHeight="1">
      <c r="A41" s="18">
        <v>50400</v>
      </c>
      <c r="B41" s="10" t="s">
        <v>45</v>
      </c>
      <c r="C41" s="11">
        <v>2198468.01</v>
      </c>
      <c r="D41" s="11">
        <v>215396.26</v>
      </c>
    </row>
    <row r="42" spans="1:4" s="26" customFormat="1" ht="13.5" customHeight="1">
      <c r="A42" s="19">
        <v>50000</v>
      </c>
      <c r="B42" s="23" t="s">
        <v>46</v>
      </c>
      <c r="C42" s="21">
        <f>SUM(C38:C41)</f>
        <v>2198468.01</v>
      </c>
      <c r="D42" s="21">
        <f>SUM(D38:D41)</f>
        <v>215396.26</v>
      </c>
    </row>
    <row r="43" spans="1:4" s="26" customFormat="1" ht="13.5" customHeight="1">
      <c r="A43" s="15" t="s">
        <v>47</v>
      </c>
      <c r="B43" s="16" t="s">
        <v>48</v>
      </c>
      <c r="C43" s="22"/>
      <c r="D43" s="22"/>
    </row>
    <row r="44" spans="1:4" s="8" customFormat="1" ht="13.5" customHeight="1">
      <c r="A44" s="18">
        <v>60100</v>
      </c>
      <c r="B44" s="10" t="s">
        <v>49</v>
      </c>
      <c r="C44" s="11">
        <v>0</v>
      </c>
      <c r="D44" s="11">
        <v>0</v>
      </c>
    </row>
    <row r="45" spans="1:4" s="8" customFormat="1" ht="13.5" customHeight="1">
      <c r="A45" s="18">
        <v>60200</v>
      </c>
      <c r="B45" s="10" t="s">
        <v>50</v>
      </c>
      <c r="C45" s="11">
        <v>0</v>
      </c>
      <c r="D45" s="11">
        <v>0</v>
      </c>
    </row>
    <row r="46" spans="1:4" s="8" customFormat="1" ht="13.5" customHeight="1">
      <c r="A46" s="18">
        <v>60300</v>
      </c>
      <c r="B46" s="10" t="s">
        <v>51</v>
      </c>
      <c r="C46" s="11">
        <v>2190000</v>
      </c>
      <c r="D46" s="11">
        <v>2536089.58</v>
      </c>
    </row>
    <row r="47" spans="1:4" s="8" customFormat="1" ht="13.5" customHeight="1">
      <c r="A47" s="18">
        <v>60400</v>
      </c>
      <c r="B47" s="10" t="s">
        <v>52</v>
      </c>
      <c r="C47" s="11">
        <v>0</v>
      </c>
      <c r="D47" s="11">
        <v>0</v>
      </c>
    </row>
    <row r="48" spans="1:4" s="26" customFormat="1" ht="13.5" customHeight="1">
      <c r="A48" s="19">
        <v>60000</v>
      </c>
      <c r="B48" s="23" t="s">
        <v>53</v>
      </c>
      <c r="C48" s="21">
        <f>SUM(C44:C47)</f>
        <v>2190000</v>
      </c>
      <c r="D48" s="21">
        <f>SUM(D44:D47)</f>
        <v>2536089.58</v>
      </c>
    </row>
    <row r="49" spans="1:4" s="26" customFormat="1" ht="13.5" customHeight="1">
      <c r="A49" s="15" t="s">
        <v>54</v>
      </c>
      <c r="B49" s="16" t="s">
        <v>55</v>
      </c>
      <c r="C49" s="22"/>
      <c r="D49" s="22"/>
    </row>
    <row r="50" spans="1:4" s="8" customFormat="1" ht="13.5" customHeight="1">
      <c r="A50" s="18">
        <v>70100</v>
      </c>
      <c r="B50" s="10" t="s">
        <v>56</v>
      </c>
      <c r="C50" s="11">
        <v>0</v>
      </c>
      <c r="D50" s="11">
        <v>0</v>
      </c>
    </row>
    <row r="51" spans="1:4" s="26" customFormat="1" ht="13.5" customHeight="1">
      <c r="A51" s="19">
        <v>70000</v>
      </c>
      <c r="B51" s="23" t="s">
        <v>57</v>
      </c>
      <c r="C51" s="21">
        <v>0</v>
      </c>
      <c r="D51" s="21">
        <v>0</v>
      </c>
    </row>
    <row r="52" spans="1:4" s="26" customFormat="1" ht="13.5" customHeight="1">
      <c r="A52" s="15" t="s">
        <v>58</v>
      </c>
      <c r="B52" s="16" t="s">
        <v>59</v>
      </c>
      <c r="C52" s="22"/>
      <c r="D52" s="22"/>
    </row>
    <row r="53" spans="1:4" s="8" customFormat="1" ht="13.5" customHeight="1">
      <c r="A53" s="18">
        <v>90100</v>
      </c>
      <c r="B53" s="10" t="s">
        <v>60</v>
      </c>
      <c r="C53" s="11">
        <v>5798955.7</v>
      </c>
      <c r="D53" s="11">
        <v>5707312.41</v>
      </c>
    </row>
    <row r="54" spans="1:4" s="8" customFormat="1" ht="13.5" customHeight="1">
      <c r="A54" s="18">
        <v>90200</v>
      </c>
      <c r="B54" s="10" t="s">
        <v>61</v>
      </c>
      <c r="C54" s="11">
        <v>135538.48</v>
      </c>
      <c r="D54" s="11">
        <v>124498.48</v>
      </c>
    </row>
    <row r="55" spans="1:4" s="26" customFormat="1" ht="13.5" customHeight="1">
      <c r="A55" s="19">
        <v>90000</v>
      </c>
      <c r="B55" s="23" t="s">
        <v>62</v>
      </c>
      <c r="C55" s="21">
        <f>SUM(C53:C54)</f>
        <v>5934494.180000001</v>
      </c>
      <c r="D55" s="21">
        <f>SUM(D53:D54)</f>
        <v>5831810.890000001</v>
      </c>
    </row>
    <row r="56" spans="1:4" s="8" customFormat="1" ht="12.75">
      <c r="A56" s="72" t="s">
        <v>63</v>
      </c>
      <c r="B56" s="72"/>
      <c r="C56" s="27">
        <f>C55+C51+C48+C42+C36+C29+C22+C15</f>
        <v>76062654.55</v>
      </c>
      <c r="D56" s="27">
        <f>D55+D51+D48+D42+D36+D29+D22+D15</f>
        <v>65891607.52</v>
      </c>
    </row>
    <row r="57" spans="1:4" s="8" customFormat="1" ht="12.75">
      <c r="A57" s="72" t="s">
        <v>64</v>
      </c>
      <c r="B57" s="72"/>
      <c r="C57" s="27">
        <f>C56+C6+C5+C4</f>
        <v>91018393.85999998</v>
      </c>
      <c r="D57" s="27">
        <f>D56</f>
        <v>65891607.52</v>
      </c>
    </row>
    <row r="58" spans="1:4" s="8" customFormat="1" ht="25.5" customHeight="1">
      <c r="A58" s="73" t="s">
        <v>65</v>
      </c>
      <c r="B58" s="73"/>
      <c r="C58" s="27">
        <v>0</v>
      </c>
      <c r="D58" s="27">
        <v>0</v>
      </c>
    </row>
    <row r="59" ht="12.75">
      <c r="A59" s="28" t="s">
        <v>66</v>
      </c>
    </row>
    <row r="60" ht="12.75">
      <c r="A60" s="28" t="s">
        <v>67</v>
      </c>
    </row>
  </sheetData>
  <sheetProtection selectLockedCells="1" selectUnlockedCells="1"/>
  <mergeCells count="5">
    <mergeCell ref="A1:B1"/>
    <mergeCell ref="A2:B2"/>
    <mergeCell ref="A56:B56"/>
    <mergeCell ref="A57:B57"/>
    <mergeCell ref="A58:B58"/>
  </mergeCells>
  <printOptions/>
  <pageMargins left="0.5902777777777778" right="0.2361111111111111" top="0.9111111111111112" bottom="0.6590277777777778" header="0.5902777777777778" footer="0.39375"/>
  <pageSetup horizontalDpi="300" verticalDpi="300" orientation="portrait" paperSize="9" scale="75" r:id="rId1"/>
  <headerFooter alignWithMargins="0">
    <oddHeader>&amp;C&amp;8ENTI IN CONTABILITA' FINANZIARIA SOGGETTI AL DLGS 118/2011
Prospetto di cui all'articolo 8, comma 1, del Decreto Legge 24 aprile 2014, n. 66&amp;R&amp;"Times New Roman,Normale"&amp;12                                  ALLEGATO  2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49"/>
  <sheetViews>
    <sheetView zoomScalePageLayoutView="0" workbookViewId="0" topLeftCell="K1">
      <selection activeCell="K1" sqref="K1"/>
    </sheetView>
  </sheetViews>
  <sheetFormatPr defaultColWidth="9.140625" defaultRowHeight="12.75"/>
  <cols>
    <col min="1" max="1" width="5.7109375" style="29" customWidth="1"/>
    <col min="2" max="2" width="39.8515625" style="29" customWidth="1"/>
    <col min="3" max="75" width="12.7109375" style="29" customWidth="1"/>
    <col min="76" max="16384" width="9.140625" style="29" customWidth="1"/>
  </cols>
  <sheetData>
    <row r="1" spans="1:75" s="34" customFormat="1" ht="12.75" customHeight="1">
      <c r="A1" s="30" t="s">
        <v>68</v>
      </c>
      <c r="B1" s="31"/>
      <c r="C1" s="32"/>
      <c r="D1" s="33"/>
      <c r="E1" s="33"/>
      <c r="F1" s="32"/>
      <c r="G1" s="33"/>
      <c r="H1" s="33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</row>
    <row r="2" spans="1:75" s="34" customFormat="1" ht="12.75" customHeight="1">
      <c r="A2" s="31" t="s">
        <v>141</v>
      </c>
      <c r="B2" s="31"/>
      <c r="C2" s="32"/>
      <c r="D2" s="33"/>
      <c r="E2" s="33"/>
      <c r="F2" s="32"/>
      <c r="G2" s="33"/>
      <c r="H2" s="33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34" customFormat="1" ht="12.75" customHeight="1">
      <c r="A3" s="78" t="s">
        <v>69</v>
      </c>
      <c r="B3" s="78"/>
      <c r="C3" s="75">
        <v>1</v>
      </c>
      <c r="D3" s="75"/>
      <c r="E3" s="75"/>
      <c r="F3" s="75">
        <v>2</v>
      </c>
      <c r="G3" s="75"/>
      <c r="H3" s="75"/>
      <c r="I3" s="75">
        <v>3</v>
      </c>
      <c r="J3" s="75"/>
      <c r="K3" s="75"/>
      <c r="L3" s="75">
        <v>4</v>
      </c>
      <c r="M3" s="75"/>
      <c r="N3" s="75"/>
      <c r="O3" s="77">
        <v>5</v>
      </c>
      <c r="P3" s="77"/>
      <c r="Q3" s="77"/>
      <c r="R3" s="77">
        <v>6</v>
      </c>
      <c r="S3" s="77"/>
      <c r="T3" s="77"/>
      <c r="U3" s="77">
        <v>7</v>
      </c>
      <c r="V3" s="77"/>
      <c r="W3" s="77"/>
      <c r="X3" s="77">
        <v>8</v>
      </c>
      <c r="Y3" s="77"/>
      <c r="Z3" s="77"/>
      <c r="AA3" s="77">
        <v>9</v>
      </c>
      <c r="AB3" s="77"/>
      <c r="AC3" s="77"/>
      <c r="AD3" s="77">
        <v>10</v>
      </c>
      <c r="AE3" s="77"/>
      <c r="AF3" s="77"/>
      <c r="AG3" s="77">
        <v>11</v>
      </c>
      <c r="AH3" s="77"/>
      <c r="AI3" s="77"/>
      <c r="AJ3" s="77">
        <v>12</v>
      </c>
      <c r="AK3" s="77"/>
      <c r="AL3" s="77"/>
      <c r="AM3" s="77">
        <v>13</v>
      </c>
      <c r="AN3" s="77"/>
      <c r="AO3" s="77"/>
      <c r="AP3" s="77">
        <v>14</v>
      </c>
      <c r="AQ3" s="77"/>
      <c r="AR3" s="77"/>
      <c r="AS3" s="77">
        <v>15</v>
      </c>
      <c r="AT3" s="77"/>
      <c r="AU3" s="77"/>
      <c r="AV3" s="77">
        <v>16</v>
      </c>
      <c r="AW3" s="77"/>
      <c r="AX3" s="77"/>
      <c r="AY3" s="77">
        <v>17</v>
      </c>
      <c r="AZ3" s="77"/>
      <c r="BA3" s="77"/>
      <c r="BB3" s="77">
        <v>18</v>
      </c>
      <c r="BC3" s="77"/>
      <c r="BD3" s="77"/>
      <c r="BE3" s="77">
        <v>19</v>
      </c>
      <c r="BF3" s="77"/>
      <c r="BG3" s="77"/>
      <c r="BH3" s="77">
        <v>20</v>
      </c>
      <c r="BI3" s="77"/>
      <c r="BJ3" s="77"/>
      <c r="BK3" s="77">
        <v>50</v>
      </c>
      <c r="BL3" s="77"/>
      <c r="BM3" s="77"/>
      <c r="BN3" s="77">
        <v>60</v>
      </c>
      <c r="BO3" s="77"/>
      <c r="BP3" s="77"/>
      <c r="BQ3" s="77">
        <v>99</v>
      </c>
      <c r="BR3" s="77"/>
      <c r="BS3" s="77"/>
      <c r="BT3" s="75" t="s">
        <v>70</v>
      </c>
      <c r="BU3" s="75" t="s">
        <v>71</v>
      </c>
      <c r="BV3" s="75"/>
      <c r="BW3" s="75"/>
    </row>
    <row r="4" spans="1:75" s="36" customFormat="1" ht="21" customHeight="1">
      <c r="A4" s="78"/>
      <c r="B4" s="78"/>
      <c r="C4" s="75" t="s">
        <v>72</v>
      </c>
      <c r="D4" s="75"/>
      <c r="E4" s="75"/>
      <c r="F4" s="75" t="s">
        <v>73</v>
      </c>
      <c r="G4" s="75"/>
      <c r="H4" s="75"/>
      <c r="I4" s="75" t="s">
        <v>74</v>
      </c>
      <c r="J4" s="75"/>
      <c r="K4" s="75"/>
      <c r="L4" s="75" t="s">
        <v>75</v>
      </c>
      <c r="M4" s="75"/>
      <c r="N4" s="75"/>
      <c r="O4" s="75" t="s">
        <v>76</v>
      </c>
      <c r="P4" s="75"/>
      <c r="Q4" s="75"/>
      <c r="R4" s="75" t="s">
        <v>77</v>
      </c>
      <c r="S4" s="75"/>
      <c r="T4" s="75"/>
      <c r="U4" s="75" t="s">
        <v>78</v>
      </c>
      <c r="V4" s="75"/>
      <c r="W4" s="75"/>
      <c r="X4" s="75" t="s">
        <v>79</v>
      </c>
      <c r="Y4" s="75"/>
      <c r="Z4" s="75"/>
      <c r="AA4" s="75" t="s">
        <v>80</v>
      </c>
      <c r="AB4" s="75"/>
      <c r="AC4" s="75"/>
      <c r="AD4" s="75" t="s">
        <v>81</v>
      </c>
      <c r="AE4" s="75"/>
      <c r="AF4" s="75"/>
      <c r="AG4" s="75" t="s">
        <v>82</v>
      </c>
      <c r="AH4" s="75"/>
      <c r="AI4" s="75"/>
      <c r="AJ4" s="75" t="s">
        <v>83</v>
      </c>
      <c r="AK4" s="75"/>
      <c r="AL4" s="75"/>
      <c r="AM4" s="75" t="s">
        <v>84</v>
      </c>
      <c r="AN4" s="75"/>
      <c r="AO4" s="75"/>
      <c r="AP4" s="75" t="s">
        <v>85</v>
      </c>
      <c r="AQ4" s="75"/>
      <c r="AR4" s="75"/>
      <c r="AS4" s="75" t="s">
        <v>86</v>
      </c>
      <c r="AT4" s="75"/>
      <c r="AU4" s="75"/>
      <c r="AV4" s="75" t="s">
        <v>87</v>
      </c>
      <c r="AW4" s="75"/>
      <c r="AX4" s="75"/>
      <c r="AY4" s="75" t="s">
        <v>88</v>
      </c>
      <c r="AZ4" s="75"/>
      <c r="BA4" s="75"/>
      <c r="BB4" s="75" t="s">
        <v>89</v>
      </c>
      <c r="BC4" s="75"/>
      <c r="BD4" s="75"/>
      <c r="BE4" s="75" t="s">
        <v>90</v>
      </c>
      <c r="BF4" s="75"/>
      <c r="BG4" s="75"/>
      <c r="BH4" s="75" t="s">
        <v>91</v>
      </c>
      <c r="BI4" s="75"/>
      <c r="BJ4" s="75"/>
      <c r="BK4" s="75" t="s">
        <v>92</v>
      </c>
      <c r="BL4" s="75"/>
      <c r="BM4" s="75"/>
      <c r="BN4" s="75" t="s">
        <v>93</v>
      </c>
      <c r="BO4" s="75"/>
      <c r="BP4" s="75"/>
      <c r="BQ4" s="75" t="s">
        <v>94</v>
      </c>
      <c r="BR4" s="75"/>
      <c r="BS4" s="75"/>
      <c r="BT4" s="75"/>
      <c r="BU4" s="75"/>
      <c r="BV4" s="75"/>
      <c r="BW4" s="75"/>
    </row>
    <row r="5" spans="1:75" s="34" customFormat="1" ht="12.75" customHeight="1">
      <c r="A5" s="78"/>
      <c r="B5" s="78"/>
      <c r="C5" s="75" t="s">
        <v>95</v>
      </c>
      <c r="D5" s="75"/>
      <c r="E5" s="74" t="s">
        <v>96</v>
      </c>
      <c r="F5" s="75" t="s">
        <v>95</v>
      </c>
      <c r="G5" s="75"/>
      <c r="H5" s="74" t="s">
        <v>96</v>
      </c>
      <c r="I5" s="75" t="s">
        <v>95</v>
      </c>
      <c r="J5" s="75"/>
      <c r="K5" s="74" t="s">
        <v>96</v>
      </c>
      <c r="L5" s="75" t="s">
        <v>95</v>
      </c>
      <c r="M5" s="75"/>
      <c r="N5" s="74" t="s">
        <v>96</v>
      </c>
      <c r="O5" s="75" t="s">
        <v>95</v>
      </c>
      <c r="P5" s="75"/>
      <c r="Q5" s="74" t="s">
        <v>96</v>
      </c>
      <c r="R5" s="75" t="s">
        <v>95</v>
      </c>
      <c r="S5" s="75"/>
      <c r="T5" s="74" t="s">
        <v>96</v>
      </c>
      <c r="U5" s="75" t="s">
        <v>95</v>
      </c>
      <c r="V5" s="75"/>
      <c r="W5" s="74" t="s">
        <v>96</v>
      </c>
      <c r="X5" s="75" t="s">
        <v>95</v>
      </c>
      <c r="Y5" s="75"/>
      <c r="Z5" s="74" t="s">
        <v>96</v>
      </c>
      <c r="AA5" s="75" t="s">
        <v>95</v>
      </c>
      <c r="AB5" s="75"/>
      <c r="AC5" s="74" t="s">
        <v>96</v>
      </c>
      <c r="AD5" s="75" t="s">
        <v>95</v>
      </c>
      <c r="AE5" s="75"/>
      <c r="AF5" s="74" t="s">
        <v>96</v>
      </c>
      <c r="AG5" s="75" t="s">
        <v>95</v>
      </c>
      <c r="AH5" s="75"/>
      <c r="AI5" s="74" t="s">
        <v>96</v>
      </c>
      <c r="AJ5" s="75" t="s">
        <v>95</v>
      </c>
      <c r="AK5" s="75"/>
      <c r="AL5" s="74" t="s">
        <v>96</v>
      </c>
      <c r="AM5" s="75" t="s">
        <v>95</v>
      </c>
      <c r="AN5" s="75"/>
      <c r="AO5" s="74" t="s">
        <v>96</v>
      </c>
      <c r="AP5" s="75" t="s">
        <v>95</v>
      </c>
      <c r="AQ5" s="75"/>
      <c r="AR5" s="74" t="s">
        <v>96</v>
      </c>
      <c r="AS5" s="75" t="s">
        <v>95</v>
      </c>
      <c r="AT5" s="75"/>
      <c r="AU5" s="74" t="s">
        <v>96</v>
      </c>
      <c r="AV5" s="75" t="s">
        <v>95</v>
      </c>
      <c r="AW5" s="75"/>
      <c r="AX5" s="74" t="s">
        <v>96</v>
      </c>
      <c r="AY5" s="75" t="s">
        <v>95</v>
      </c>
      <c r="AZ5" s="75"/>
      <c r="BA5" s="74" t="s">
        <v>96</v>
      </c>
      <c r="BB5" s="75" t="s">
        <v>95</v>
      </c>
      <c r="BC5" s="75"/>
      <c r="BD5" s="74" t="s">
        <v>96</v>
      </c>
      <c r="BE5" s="75" t="s">
        <v>95</v>
      </c>
      <c r="BF5" s="75"/>
      <c r="BG5" s="74" t="s">
        <v>96</v>
      </c>
      <c r="BH5" s="75" t="s">
        <v>95</v>
      </c>
      <c r="BI5" s="75"/>
      <c r="BJ5" s="74" t="s">
        <v>96</v>
      </c>
      <c r="BK5" s="75" t="s">
        <v>95</v>
      </c>
      <c r="BL5" s="75"/>
      <c r="BM5" s="74" t="s">
        <v>96</v>
      </c>
      <c r="BN5" s="75" t="s">
        <v>95</v>
      </c>
      <c r="BO5" s="75"/>
      <c r="BP5" s="74" t="s">
        <v>96</v>
      </c>
      <c r="BQ5" s="75" t="s">
        <v>95</v>
      </c>
      <c r="BR5" s="75"/>
      <c r="BS5" s="74" t="s">
        <v>96</v>
      </c>
      <c r="BT5" s="74" t="s">
        <v>95</v>
      </c>
      <c r="BU5" s="75" t="s">
        <v>95</v>
      </c>
      <c r="BV5" s="75"/>
      <c r="BW5" s="74" t="s">
        <v>96</v>
      </c>
    </row>
    <row r="6" spans="1:75" s="34" customFormat="1" ht="33.75" customHeight="1">
      <c r="A6" s="78"/>
      <c r="B6" s="78"/>
      <c r="C6" s="35" t="s">
        <v>97</v>
      </c>
      <c r="D6" s="35" t="s">
        <v>98</v>
      </c>
      <c r="E6" s="74"/>
      <c r="F6" s="35" t="s">
        <v>97</v>
      </c>
      <c r="G6" s="35" t="s">
        <v>98</v>
      </c>
      <c r="H6" s="74"/>
      <c r="I6" s="35" t="s">
        <v>97</v>
      </c>
      <c r="J6" s="35" t="s">
        <v>98</v>
      </c>
      <c r="K6" s="74"/>
      <c r="L6" s="35" t="s">
        <v>97</v>
      </c>
      <c r="M6" s="35" t="s">
        <v>98</v>
      </c>
      <c r="N6" s="74"/>
      <c r="O6" s="35" t="s">
        <v>97</v>
      </c>
      <c r="P6" s="35" t="s">
        <v>98</v>
      </c>
      <c r="Q6" s="74"/>
      <c r="R6" s="35" t="s">
        <v>97</v>
      </c>
      <c r="S6" s="35" t="s">
        <v>98</v>
      </c>
      <c r="T6" s="74"/>
      <c r="U6" s="35" t="s">
        <v>97</v>
      </c>
      <c r="V6" s="35" t="s">
        <v>98</v>
      </c>
      <c r="W6" s="74"/>
      <c r="X6" s="35" t="s">
        <v>97</v>
      </c>
      <c r="Y6" s="35" t="s">
        <v>98</v>
      </c>
      <c r="Z6" s="74"/>
      <c r="AA6" s="35" t="s">
        <v>97</v>
      </c>
      <c r="AB6" s="35" t="s">
        <v>98</v>
      </c>
      <c r="AC6" s="74"/>
      <c r="AD6" s="35" t="s">
        <v>97</v>
      </c>
      <c r="AE6" s="35" t="s">
        <v>98</v>
      </c>
      <c r="AF6" s="74"/>
      <c r="AG6" s="35" t="s">
        <v>97</v>
      </c>
      <c r="AH6" s="35" t="s">
        <v>98</v>
      </c>
      <c r="AI6" s="74"/>
      <c r="AJ6" s="35" t="s">
        <v>97</v>
      </c>
      <c r="AK6" s="35" t="s">
        <v>98</v>
      </c>
      <c r="AL6" s="74"/>
      <c r="AM6" s="35" t="s">
        <v>97</v>
      </c>
      <c r="AN6" s="35" t="s">
        <v>98</v>
      </c>
      <c r="AO6" s="74"/>
      <c r="AP6" s="35" t="s">
        <v>97</v>
      </c>
      <c r="AQ6" s="35" t="s">
        <v>98</v>
      </c>
      <c r="AR6" s="74"/>
      <c r="AS6" s="35" t="s">
        <v>97</v>
      </c>
      <c r="AT6" s="35" t="s">
        <v>98</v>
      </c>
      <c r="AU6" s="74"/>
      <c r="AV6" s="35" t="s">
        <v>97</v>
      </c>
      <c r="AW6" s="35" t="s">
        <v>98</v>
      </c>
      <c r="AX6" s="74"/>
      <c r="AY6" s="35" t="s">
        <v>97</v>
      </c>
      <c r="AZ6" s="35" t="s">
        <v>98</v>
      </c>
      <c r="BA6" s="74"/>
      <c r="BB6" s="35" t="s">
        <v>97</v>
      </c>
      <c r="BC6" s="35" t="s">
        <v>98</v>
      </c>
      <c r="BD6" s="74"/>
      <c r="BE6" s="35" t="s">
        <v>97</v>
      </c>
      <c r="BF6" s="35" t="s">
        <v>98</v>
      </c>
      <c r="BG6" s="74"/>
      <c r="BH6" s="35" t="s">
        <v>97</v>
      </c>
      <c r="BI6" s="35" t="s">
        <v>98</v>
      </c>
      <c r="BJ6" s="74"/>
      <c r="BK6" s="35" t="s">
        <v>97</v>
      </c>
      <c r="BL6" s="35" t="s">
        <v>98</v>
      </c>
      <c r="BM6" s="74"/>
      <c r="BN6" s="35" t="s">
        <v>97</v>
      </c>
      <c r="BO6" s="35" t="s">
        <v>98</v>
      </c>
      <c r="BP6" s="74"/>
      <c r="BQ6" s="35" t="s">
        <v>97</v>
      </c>
      <c r="BR6" s="35" t="s">
        <v>98</v>
      </c>
      <c r="BS6" s="74"/>
      <c r="BT6" s="74"/>
      <c r="BU6" s="35" t="s">
        <v>97</v>
      </c>
      <c r="BV6" s="35" t="s">
        <v>98</v>
      </c>
      <c r="BW6" s="74"/>
    </row>
    <row r="7" spans="1:75" s="40" customFormat="1" ht="9.75">
      <c r="A7" s="37"/>
      <c r="B7" s="38" t="s">
        <v>99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79">
        <v>0</v>
      </c>
      <c r="BV7" s="79">
        <v>0</v>
      </c>
      <c r="BW7" s="39">
        <v>0</v>
      </c>
    </row>
    <row r="8" spans="1:75" s="45" customFormat="1" ht="13.5" customHeight="1">
      <c r="A8" s="41"/>
      <c r="B8" s="42" t="s">
        <v>100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4"/>
      <c r="BR8" s="43"/>
      <c r="BS8" s="43"/>
      <c r="BT8" s="43"/>
      <c r="BU8" s="43"/>
      <c r="BV8" s="43"/>
      <c r="BW8" s="43"/>
    </row>
    <row r="9" spans="1:75" s="50" customFormat="1" ht="13.5" customHeight="1">
      <c r="A9" s="46">
        <v>101</v>
      </c>
      <c r="B9" s="47" t="s">
        <v>101</v>
      </c>
      <c r="C9" s="48">
        <v>4188235.67</v>
      </c>
      <c r="D9" s="48">
        <v>365387</v>
      </c>
      <c r="E9" s="48">
        <v>4145903.01</v>
      </c>
      <c r="F9" s="48">
        <v>0</v>
      </c>
      <c r="G9" s="48">
        <v>0</v>
      </c>
      <c r="H9" s="48">
        <v>0</v>
      </c>
      <c r="I9" s="48">
        <v>2423694.98</v>
      </c>
      <c r="J9" s="48">
        <v>111256.97</v>
      </c>
      <c r="K9" s="48">
        <v>2389759.7</v>
      </c>
      <c r="L9" s="48">
        <v>380181.5</v>
      </c>
      <c r="M9" s="48">
        <v>7831.27</v>
      </c>
      <c r="N9" s="48">
        <v>380797.04</v>
      </c>
      <c r="O9" s="48">
        <v>331828.47</v>
      </c>
      <c r="P9" s="48">
        <v>19990.49</v>
      </c>
      <c r="Q9" s="48">
        <v>332556.46</v>
      </c>
      <c r="R9" s="48">
        <v>0</v>
      </c>
      <c r="S9" s="48">
        <v>0</v>
      </c>
      <c r="T9" s="48">
        <v>0</v>
      </c>
      <c r="U9" s="48">
        <v>188480.35</v>
      </c>
      <c r="V9" s="48">
        <v>2612.87</v>
      </c>
      <c r="W9" s="48">
        <v>189509.23</v>
      </c>
      <c r="X9" s="48">
        <v>459751.16</v>
      </c>
      <c r="Y9" s="48">
        <v>35283.74</v>
      </c>
      <c r="Z9" s="48">
        <v>460307.7</v>
      </c>
      <c r="AA9" s="48">
        <v>462472.42</v>
      </c>
      <c r="AB9" s="48">
        <v>27640.52</v>
      </c>
      <c r="AC9" s="48">
        <v>464571.04</v>
      </c>
      <c r="AD9" s="48">
        <v>5026.93</v>
      </c>
      <c r="AE9" s="48">
        <v>0</v>
      </c>
      <c r="AF9" s="48">
        <v>22.13</v>
      </c>
      <c r="AG9" s="48">
        <v>82062.21</v>
      </c>
      <c r="AH9" s="48">
        <v>5188.7</v>
      </c>
      <c r="AI9" s="48">
        <v>80871.82</v>
      </c>
      <c r="AJ9" s="48">
        <v>607310.03</v>
      </c>
      <c r="AK9" s="48">
        <v>7658.84</v>
      </c>
      <c r="AL9" s="48">
        <v>603630.3</v>
      </c>
      <c r="AM9" s="48">
        <v>0</v>
      </c>
      <c r="AN9" s="48">
        <v>0</v>
      </c>
      <c r="AO9" s="48">
        <v>0</v>
      </c>
      <c r="AP9" s="48">
        <v>298044.19</v>
      </c>
      <c r="AQ9" s="48">
        <v>7234.59</v>
      </c>
      <c r="AR9" s="48">
        <v>293716.8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68415.17</v>
      </c>
      <c r="BF9" s="48">
        <v>3108.34</v>
      </c>
      <c r="BG9" s="48">
        <v>69925.24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9">
        <v>0</v>
      </c>
      <c r="BR9" s="48">
        <v>0</v>
      </c>
      <c r="BS9" s="48">
        <v>0</v>
      </c>
      <c r="BT9" s="48">
        <v>0</v>
      </c>
      <c r="BU9" s="48">
        <v>9495503.08</v>
      </c>
      <c r="BV9" s="48">
        <v>593193.33</v>
      </c>
      <c r="BW9" s="48">
        <v>9411570.47</v>
      </c>
    </row>
    <row r="10" spans="1:75" s="50" customFormat="1" ht="13.5" customHeight="1">
      <c r="A10" s="46">
        <v>102</v>
      </c>
      <c r="B10" s="47" t="s">
        <v>102</v>
      </c>
      <c r="C10" s="48">
        <v>439643.26</v>
      </c>
      <c r="D10" s="48">
        <v>51161.44</v>
      </c>
      <c r="E10" s="48">
        <v>426487.33</v>
      </c>
      <c r="F10" s="48">
        <v>0</v>
      </c>
      <c r="G10" s="48">
        <v>0</v>
      </c>
      <c r="H10" s="48">
        <v>0</v>
      </c>
      <c r="I10" s="48">
        <v>160649.47</v>
      </c>
      <c r="J10" s="48">
        <v>14892.1</v>
      </c>
      <c r="K10" s="48">
        <v>156716.1</v>
      </c>
      <c r="L10" s="48">
        <v>15900.54</v>
      </c>
      <c r="M10" s="48">
        <v>4.88</v>
      </c>
      <c r="N10" s="48">
        <v>16657.17</v>
      </c>
      <c r="O10" s="48">
        <v>22505.25</v>
      </c>
      <c r="P10" s="48">
        <v>1289.43</v>
      </c>
      <c r="Q10" s="48">
        <v>22576.4</v>
      </c>
      <c r="R10" s="48">
        <v>30</v>
      </c>
      <c r="S10" s="48">
        <v>0</v>
      </c>
      <c r="T10" s="48">
        <v>30</v>
      </c>
      <c r="U10" s="48">
        <v>11597.12</v>
      </c>
      <c r="V10" s="48">
        <v>3470.8</v>
      </c>
      <c r="W10" s="48">
        <v>11306.79</v>
      </c>
      <c r="X10" s="48">
        <v>29792.01</v>
      </c>
      <c r="Y10" s="48">
        <v>3936.13</v>
      </c>
      <c r="Z10" s="48">
        <v>29821.72</v>
      </c>
      <c r="AA10" s="48">
        <v>30746.65</v>
      </c>
      <c r="AB10" s="48">
        <v>3071.95</v>
      </c>
      <c r="AC10" s="48">
        <v>31702.55</v>
      </c>
      <c r="AD10" s="48">
        <v>75</v>
      </c>
      <c r="AE10" s="48">
        <v>0</v>
      </c>
      <c r="AF10" s="48">
        <v>75</v>
      </c>
      <c r="AG10" s="48">
        <v>5674.67</v>
      </c>
      <c r="AH10" s="48">
        <v>112.85</v>
      </c>
      <c r="AI10" s="48">
        <v>5640.83</v>
      </c>
      <c r="AJ10" s="48">
        <v>35304.14</v>
      </c>
      <c r="AK10" s="48">
        <v>2514.12</v>
      </c>
      <c r="AL10" s="48">
        <v>35021.59</v>
      </c>
      <c r="AM10" s="48">
        <v>0</v>
      </c>
      <c r="AN10" s="48">
        <v>0</v>
      </c>
      <c r="AO10" s="48">
        <v>0</v>
      </c>
      <c r="AP10" s="48">
        <v>14917.06</v>
      </c>
      <c r="AQ10" s="48">
        <v>3799.75</v>
      </c>
      <c r="AR10" s="48">
        <v>14612.52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4299.16</v>
      </c>
      <c r="BF10" s="48">
        <v>310.22</v>
      </c>
      <c r="BG10" s="48">
        <v>4424.52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9">
        <v>0</v>
      </c>
      <c r="BR10" s="48">
        <v>0</v>
      </c>
      <c r="BS10" s="48">
        <v>0</v>
      </c>
      <c r="BT10" s="48">
        <v>0</v>
      </c>
      <c r="BU10" s="48">
        <v>771134.33</v>
      </c>
      <c r="BV10" s="48">
        <v>84563.67</v>
      </c>
      <c r="BW10" s="48">
        <v>755072.52</v>
      </c>
    </row>
    <row r="11" spans="1:75" s="50" customFormat="1" ht="13.5" customHeight="1">
      <c r="A11" s="46">
        <v>103</v>
      </c>
      <c r="B11" s="47" t="s">
        <v>103</v>
      </c>
      <c r="C11" s="48">
        <v>3028162.15</v>
      </c>
      <c r="D11" s="48">
        <v>20732.83</v>
      </c>
      <c r="E11" s="48">
        <v>2619313.24</v>
      </c>
      <c r="F11" s="48">
        <v>0</v>
      </c>
      <c r="G11" s="48">
        <v>0</v>
      </c>
      <c r="H11" s="48">
        <v>0</v>
      </c>
      <c r="I11" s="48">
        <v>907936.66</v>
      </c>
      <c r="J11" s="48">
        <v>1020</v>
      </c>
      <c r="K11" s="48">
        <v>1240789.36</v>
      </c>
      <c r="L11" s="48">
        <v>1431737.93</v>
      </c>
      <c r="M11" s="48">
        <v>57816.27</v>
      </c>
      <c r="N11" s="48">
        <v>1411129.64</v>
      </c>
      <c r="O11" s="48">
        <v>382228.1</v>
      </c>
      <c r="P11" s="48">
        <v>19215</v>
      </c>
      <c r="Q11" s="48">
        <v>375233.63</v>
      </c>
      <c r="R11" s="48">
        <v>462478.21</v>
      </c>
      <c r="S11" s="48">
        <v>0</v>
      </c>
      <c r="T11" s="48">
        <v>439363.72</v>
      </c>
      <c r="U11" s="48">
        <v>603544</v>
      </c>
      <c r="V11" s="48">
        <v>0</v>
      </c>
      <c r="W11" s="48">
        <v>685003.06</v>
      </c>
      <c r="X11" s="48">
        <v>28944.26</v>
      </c>
      <c r="Y11" s="48">
        <v>0</v>
      </c>
      <c r="Z11" s="48">
        <v>24840.53</v>
      </c>
      <c r="AA11" s="48">
        <v>10876364.22</v>
      </c>
      <c r="AB11" s="48">
        <v>0</v>
      </c>
      <c r="AC11" s="48">
        <v>10640516.32</v>
      </c>
      <c r="AD11" s="48">
        <v>2828268.63</v>
      </c>
      <c r="AE11" s="48">
        <v>0</v>
      </c>
      <c r="AF11" s="48">
        <v>1758500.03</v>
      </c>
      <c r="AG11" s="48">
        <v>170242.26</v>
      </c>
      <c r="AH11" s="48">
        <v>6165.21</v>
      </c>
      <c r="AI11" s="48">
        <v>193060.69</v>
      </c>
      <c r="AJ11" s="48">
        <v>945256.6</v>
      </c>
      <c r="AK11" s="48">
        <v>47746.47</v>
      </c>
      <c r="AL11" s="48">
        <v>833418.56</v>
      </c>
      <c r="AM11" s="48">
        <v>17333.74</v>
      </c>
      <c r="AN11" s="48">
        <v>0</v>
      </c>
      <c r="AO11" s="48">
        <v>56433.54</v>
      </c>
      <c r="AP11" s="48">
        <v>66626.73</v>
      </c>
      <c r="AQ11" s="48">
        <v>0</v>
      </c>
      <c r="AR11" s="48">
        <v>56763.44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880855.65</v>
      </c>
      <c r="AZ11" s="48">
        <v>0</v>
      </c>
      <c r="BA11" s="48">
        <v>857310.93</v>
      </c>
      <c r="BB11" s="48">
        <v>0</v>
      </c>
      <c r="BC11" s="48">
        <v>0</v>
      </c>
      <c r="BD11" s="48">
        <v>0</v>
      </c>
      <c r="BE11" s="48">
        <v>331050.39</v>
      </c>
      <c r="BF11" s="48">
        <v>0</v>
      </c>
      <c r="BG11" s="48">
        <v>223687.21</v>
      </c>
      <c r="BH11" s="48">
        <v>0</v>
      </c>
      <c r="BI11" s="48">
        <v>0</v>
      </c>
      <c r="BJ11" s="48">
        <v>0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9">
        <v>0</v>
      </c>
      <c r="BR11" s="48">
        <v>0</v>
      </c>
      <c r="BS11" s="48">
        <v>0</v>
      </c>
      <c r="BT11" s="48">
        <v>0</v>
      </c>
      <c r="BU11" s="48">
        <v>22961029.53</v>
      </c>
      <c r="BV11" s="48">
        <v>152695.78</v>
      </c>
      <c r="BW11" s="48">
        <v>21415363.9</v>
      </c>
    </row>
    <row r="12" spans="1:75" s="50" customFormat="1" ht="13.5" customHeight="1">
      <c r="A12" s="46">
        <v>104</v>
      </c>
      <c r="B12" s="47" t="s">
        <v>17</v>
      </c>
      <c r="C12" s="48">
        <v>162835.67</v>
      </c>
      <c r="D12" s="48">
        <v>0</v>
      </c>
      <c r="E12" s="48">
        <v>137750.3</v>
      </c>
      <c r="F12" s="48">
        <v>0</v>
      </c>
      <c r="G12" s="48">
        <v>0</v>
      </c>
      <c r="H12" s="48">
        <v>0</v>
      </c>
      <c r="I12" s="48">
        <v>14300</v>
      </c>
      <c r="J12" s="48">
        <v>0</v>
      </c>
      <c r="K12" s="48">
        <v>12650</v>
      </c>
      <c r="L12" s="48">
        <v>390425.95</v>
      </c>
      <c r="M12" s="48">
        <v>0</v>
      </c>
      <c r="N12" s="48">
        <v>326177.26</v>
      </c>
      <c r="O12" s="48">
        <v>549449.9</v>
      </c>
      <c r="P12" s="48">
        <v>0</v>
      </c>
      <c r="Q12" s="48">
        <v>560780.35</v>
      </c>
      <c r="R12" s="48">
        <v>175126</v>
      </c>
      <c r="S12" s="48">
        <v>3000</v>
      </c>
      <c r="T12" s="48">
        <v>83262.85</v>
      </c>
      <c r="U12" s="48">
        <v>604433.08</v>
      </c>
      <c r="V12" s="48">
        <v>0</v>
      </c>
      <c r="W12" s="48">
        <v>566526.28</v>
      </c>
      <c r="X12" s="48">
        <v>22000</v>
      </c>
      <c r="Y12" s="48">
        <v>0</v>
      </c>
      <c r="Z12" s="48">
        <v>0</v>
      </c>
      <c r="AA12" s="48">
        <v>854543.17</v>
      </c>
      <c r="AB12" s="48">
        <v>787603.14</v>
      </c>
      <c r="AC12" s="48">
        <v>702504.06</v>
      </c>
      <c r="AD12" s="48">
        <v>272872.5</v>
      </c>
      <c r="AE12" s="48">
        <v>0</v>
      </c>
      <c r="AF12" s="48">
        <v>281702.86</v>
      </c>
      <c r="AG12" s="48">
        <v>19990.75</v>
      </c>
      <c r="AH12" s="48">
        <v>0</v>
      </c>
      <c r="AI12" s="48">
        <v>257714.02</v>
      </c>
      <c r="AJ12" s="48">
        <v>2461721.35</v>
      </c>
      <c r="AK12" s="48">
        <v>56832.73</v>
      </c>
      <c r="AL12" s="48">
        <v>2063982.79</v>
      </c>
      <c r="AM12" s="48">
        <v>127950</v>
      </c>
      <c r="AN12" s="48">
        <v>0</v>
      </c>
      <c r="AO12" s="48">
        <v>132500</v>
      </c>
      <c r="AP12" s="48">
        <v>574873</v>
      </c>
      <c r="AQ12" s="48">
        <v>0</v>
      </c>
      <c r="AR12" s="48">
        <v>52579.34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584332.16</v>
      </c>
      <c r="BF12" s="48">
        <v>0</v>
      </c>
      <c r="BG12" s="48">
        <v>354788.49</v>
      </c>
      <c r="BH12" s="48">
        <v>0</v>
      </c>
      <c r="BI12" s="48">
        <v>0</v>
      </c>
      <c r="BJ12" s="48">
        <v>0</v>
      </c>
      <c r="BK12" s="48">
        <v>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9">
        <v>0</v>
      </c>
      <c r="BR12" s="48">
        <v>0</v>
      </c>
      <c r="BS12" s="48">
        <v>0</v>
      </c>
      <c r="BT12" s="48">
        <v>0</v>
      </c>
      <c r="BU12" s="48">
        <v>6814853.53</v>
      </c>
      <c r="BV12" s="48">
        <v>847435.87</v>
      </c>
      <c r="BW12" s="48">
        <v>5532918.6</v>
      </c>
    </row>
    <row r="13" spans="1:75" s="50" customFormat="1" ht="13.5" customHeight="1">
      <c r="A13" s="46">
        <v>105</v>
      </c>
      <c r="B13" s="47" t="s">
        <v>104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9">
        <v>0</v>
      </c>
      <c r="BR13" s="48">
        <v>0</v>
      </c>
      <c r="BS13" s="48">
        <v>0</v>
      </c>
      <c r="BT13" s="48">
        <v>0</v>
      </c>
      <c r="BU13" s="48">
        <v>0</v>
      </c>
      <c r="BV13" s="48">
        <v>0</v>
      </c>
      <c r="BW13" s="48">
        <v>0</v>
      </c>
    </row>
    <row r="14" spans="1:75" s="50" customFormat="1" ht="13.5" customHeight="1">
      <c r="A14" s="46">
        <v>106</v>
      </c>
      <c r="B14" s="47" t="s">
        <v>105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9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</row>
    <row r="15" spans="1:75" s="50" customFormat="1" ht="13.5" customHeight="1">
      <c r="A15" s="46">
        <v>107</v>
      </c>
      <c r="B15" s="47" t="s">
        <v>106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445745.41</v>
      </c>
      <c r="BL15" s="48">
        <v>0</v>
      </c>
      <c r="BM15" s="48">
        <v>445745.41</v>
      </c>
      <c r="BN15" s="48">
        <v>0</v>
      </c>
      <c r="BO15" s="48">
        <v>0</v>
      </c>
      <c r="BP15" s="48">
        <v>0</v>
      </c>
      <c r="BQ15" s="49">
        <v>0</v>
      </c>
      <c r="BR15" s="48">
        <v>0</v>
      </c>
      <c r="BS15" s="48">
        <v>0</v>
      </c>
      <c r="BT15" s="48">
        <v>0</v>
      </c>
      <c r="BU15" s="48">
        <v>445745.41</v>
      </c>
      <c r="BV15" s="48">
        <v>0</v>
      </c>
      <c r="BW15" s="48">
        <v>445745.41</v>
      </c>
    </row>
    <row r="16" spans="1:75" s="50" customFormat="1" ht="13.5" customHeight="1">
      <c r="A16" s="46">
        <v>108</v>
      </c>
      <c r="B16" s="47" t="s">
        <v>107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9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</row>
    <row r="17" spans="1:75" s="50" customFormat="1" ht="13.5" customHeight="1">
      <c r="A17" s="46">
        <v>109</v>
      </c>
      <c r="B17" s="47" t="s">
        <v>108</v>
      </c>
      <c r="C17" s="48">
        <v>3654867.1</v>
      </c>
      <c r="D17" s="48">
        <v>0</v>
      </c>
      <c r="E17" s="48">
        <v>1860830.57</v>
      </c>
      <c r="F17" s="48">
        <v>0</v>
      </c>
      <c r="G17" s="48">
        <v>0</v>
      </c>
      <c r="H17" s="48">
        <v>0</v>
      </c>
      <c r="I17" s="48">
        <v>2388.16</v>
      </c>
      <c r="J17" s="48">
        <v>0</v>
      </c>
      <c r="K17" s="48">
        <v>2463.91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2093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9">
        <v>0</v>
      </c>
      <c r="BR17" s="48">
        <v>0</v>
      </c>
      <c r="BS17" s="48">
        <v>0</v>
      </c>
      <c r="BT17" s="48">
        <v>0</v>
      </c>
      <c r="BU17" s="48">
        <v>3657255.26</v>
      </c>
      <c r="BV17" s="48">
        <v>0</v>
      </c>
      <c r="BW17" s="48">
        <v>1865387.48</v>
      </c>
    </row>
    <row r="18" spans="1:75" s="50" customFormat="1" ht="13.5" customHeight="1">
      <c r="A18" s="46">
        <v>110</v>
      </c>
      <c r="B18" s="47" t="s">
        <v>109</v>
      </c>
      <c r="C18" s="48">
        <v>801565.16</v>
      </c>
      <c r="D18" s="48">
        <v>0</v>
      </c>
      <c r="E18" s="48">
        <v>750879.92</v>
      </c>
      <c r="F18" s="48">
        <v>0</v>
      </c>
      <c r="G18" s="48">
        <v>0</v>
      </c>
      <c r="H18" s="48">
        <v>0</v>
      </c>
      <c r="I18" s="48">
        <v>410.8</v>
      </c>
      <c r="J18" s="48">
        <v>0</v>
      </c>
      <c r="K18" s="48">
        <v>410.8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9">
        <v>0</v>
      </c>
      <c r="BR18" s="48">
        <v>0</v>
      </c>
      <c r="BS18" s="48">
        <v>0</v>
      </c>
      <c r="BT18" s="48">
        <v>0</v>
      </c>
      <c r="BU18" s="48">
        <v>801975.96</v>
      </c>
      <c r="BV18" s="48">
        <v>0</v>
      </c>
      <c r="BW18" s="48">
        <v>751290.72</v>
      </c>
    </row>
    <row r="19" spans="1:75" s="55" customFormat="1" ht="13.5" customHeight="1">
      <c r="A19" s="51">
        <v>100</v>
      </c>
      <c r="B19" s="52" t="s">
        <v>110</v>
      </c>
      <c r="C19" s="53">
        <f>SUM(C9:C18)</f>
        <v>12275309.01</v>
      </c>
      <c r="D19" s="53">
        <f aca="true" t="shared" si="0" ref="D19:BO19">SUM(D9:D18)</f>
        <v>437281.27</v>
      </c>
      <c r="E19" s="53">
        <f t="shared" si="0"/>
        <v>9941164.37</v>
      </c>
      <c r="F19" s="53">
        <f t="shared" si="0"/>
        <v>0</v>
      </c>
      <c r="G19" s="53">
        <f t="shared" si="0"/>
        <v>0</v>
      </c>
      <c r="H19" s="53">
        <f t="shared" si="0"/>
        <v>0</v>
      </c>
      <c r="I19" s="53">
        <f t="shared" si="0"/>
        <v>3509380.0700000003</v>
      </c>
      <c r="J19" s="53">
        <f t="shared" si="0"/>
        <v>127169.07</v>
      </c>
      <c r="K19" s="53">
        <f t="shared" si="0"/>
        <v>3802789.87</v>
      </c>
      <c r="L19" s="53">
        <f t="shared" si="0"/>
        <v>2218245.92</v>
      </c>
      <c r="M19" s="53">
        <f t="shared" si="0"/>
        <v>65652.42</v>
      </c>
      <c r="N19" s="53">
        <f t="shared" si="0"/>
        <v>2134761.11</v>
      </c>
      <c r="O19" s="53">
        <f t="shared" si="0"/>
        <v>1286011.72</v>
      </c>
      <c r="P19" s="53">
        <f t="shared" si="0"/>
        <v>40494.92</v>
      </c>
      <c r="Q19" s="53">
        <f t="shared" si="0"/>
        <v>1291146.8399999999</v>
      </c>
      <c r="R19" s="53">
        <f t="shared" si="0"/>
        <v>637634.21</v>
      </c>
      <c r="S19" s="53">
        <f t="shared" si="0"/>
        <v>3000</v>
      </c>
      <c r="T19" s="53">
        <f t="shared" si="0"/>
        <v>522656.56999999995</v>
      </c>
      <c r="U19" s="53">
        <f t="shared" si="0"/>
        <v>1408054.5499999998</v>
      </c>
      <c r="V19" s="53">
        <f t="shared" si="0"/>
        <v>6083.67</v>
      </c>
      <c r="W19" s="53">
        <f t="shared" si="0"/>
        <v>1452345.36</v>
      </c>
      <c r="X19" s="53">
        <f t="shared" si="0"/>
        <v>540487.4299999999</v>
      </c>
      <c r="Y19" s="53">
        <f t="shared" si="0"/>
        <v>39219.869999999995</v>
      </c>
      <c r="Z19" s="53">
        <f t="shared" si="0"/>
        <v>514969.95000000007</v>
      </c>
      <c r="AA19" s="53">
        <f t="shared" si="0"/>
        <v>12224126.46</v>
      </c>
      <c r="AB19" s="53">
        <f t="shared" si="0"/>
        <v>818315.61</v>
      </c>
      <c r="AC19" s="53">
        <f t="shared" si="0"/>
        <v>11839293.97</v>
      </c>
      <c r="AD19" s="53">
        <f t="shared" si="0"/>
        <v>3106243.06</v>
      </c>
      <c r="AE19" s="53">
        <f t="shared" si="0"/>
        <v>0</v>
      </c>
      <c r="AF19" s="53">
        <f t="shared" si="0"/>
        <v>2040300.02</v>
      </c>
      <c r="AG19" s="53">
        <f t="shared" si="0"/>
        <v>277969.89</v>
      </c>
      <c r="AH19" s="53">
        <f t="shared" si="0"/>
        <v>11466.76</v>
      </c>
      <c r="AI19" s="53">
        <f t="shared" si="0"/>
        <v>537287.36</v>
      </c>
      <c r="AJ19" s="53">
        <f t="shared" si="0"/>
        <v>4049592.12</v>
      </c>
      <c r="AK19" s="53">
        <f t="shared" si="0"/>
        <v>114752.16</v>
      </c>
      <c r="AL19" s="53">
        <f t="shared" si="0"/>
        <v>3536053.24</v>
      </c>
      <c r="AM19" s="53">
        <f t="shared" si="0"/>
        <v>145283.74</v>
      </c>
      <c r="AN19" s="53">
        <f t="shared" si="0"/>
        <v>0</v>
      </c>
      <c r="AO19" s="53">
        <f t="shared" si="0"/>
        <v>188933.54</v>
      </c>
      <c r="AP19" s="53">
        <f t="shared" si="0"/>
        <v>954460.98</v>
      </c>
      <c r="AQ19" s="53">
        <f t="shared" si="0"/>
        <v>11034.34</v>
      </c>
      <c r="AR19" s="53">
        <f t="shared" si="0"/>
        <v>419765.1</v>
      </c>
      <c r="AS19" s="53">
        <f t="shared" si="0"/>
        <v>0</v>
      </c>
      <c r="AT19" s="53">
        <f t="shared" si="0"/>
        <v>0</v>
      </c>
      <c r="AU19" s="53">
        <f t="shared" si="0"/>
        <v>0</v>
      </c>
      <c r="AV19" s="53">
        <f t="shared" si="0"/>
        <v>0</v>
      </c>
      <c r="AW19" s="53">
        <f t="shared" si="0"/>
        <v>0</v>
      </c>
      <c r="AX19" s="53">
        <f t="shared" si="0"/>
        <v>0</v>
      </c>
      <c r="AY19" s="53">
        <f t="shared" si="0"/>
        <v>880855.65</v>
      </c>
      <c r="AZ19" s="53">
        <f t="shared" si="0"/>
        <v>0</v>
      </c>
      <c r="BA19" s="53">
        <f t="shared" si="0"/>
        <v>857310.93</v>
      </c>
      <c r="BB19" s="53">
        <f t="shared" si="0"/>
        <v>0</v>
      </c>
      <c r="BC19" s="53">
        <f t="shared" si="0"/>
        <v>0</v>
      </c>
      <c r="BD19" s="53">
        <f t="shared" si="0"/>
        <v>0</v>
      </c>
      <c r="BE19" s="53">
        <f t="shared" si="0"/>
        <v>988096.8800000001</v>
      </c>
      <c r="BF19" s="53">
        <f t="shared" si="0"/>
        <v>3418.5600000000004</v>
      </c>
      <c r="BG19" s="53">
        <f t="shared" si="0"/>
        <v>652825.46</v>
      </c>
      <c r="BH19" s="53">
        <f t="shared" si="0"/>
        <v>0</v>
      </c>
      <c r="BI19" s="53">
        <f t="shared" si="0"/>
        <v>0</v>
      </c>
      <c r="BJ19" s="53">
        <f t="shared" si="0"/>
        <v>0</v>
      </c>
      <c r="BK19" s="53">
        <f t="shared" si="0"/>
        <v>445745.41</v>
      </c>
      <c r="BL19" s="53">
        <f t="shared" si="0"/>
        <v>0</v>
      </c>
      <c r="BM19" s="53">
        <f t="shared" si="0"/>
        <v>445745.41</v>
      </c>
      <c r="BN19" s="53">
        <f t="shared" si="0"/>
        <v>0</v>
      </c>
      <c r="BO19" s="53">
        <f t="shared" si="0"/>
        <v>0</v>
      </c>
      <c r="BP19" s="53">
        <f aca="true" t="shared" si="1" ref="BP19:BW19">SUM(BP9:BP18)</f>
        <v>0</v>
      </c>
      <c r="BQ19" s="53">
        <f t="shared" si="1"/>
        <v>0</v>
      </c>
      <c r="BR19" s="53">
        <f t="shared" si="1"/>
        <v>0</v>
      </c>
      <c r="BS19" s="53">
        <f t="shared" si="1"/>
        <v>0</v>
      </c>
      <c r="BT19" s="53">
        <f t="shared" si="1"/>
        <v>0</v>
      </c>
      <c r="BU19" s="53">
        <f t="shared" si="1"/>
        <v>44947497.099999994</v>
      </c>
      <c r="BV19" s="53">
        <f t="shared" si="1"/>
        <v>1677888.65</v>
      </c>
      <c r="BW19" s="53">
        <f t="shared" si="1"/>
        <v>40177349.099999994</v>
      </c>
    </row>
    <row r="20" spans="1:75" s="55" customFormat="1" ht="16.5" customHeight="1">
      <c r="A20" s="56"/>
      <c r="B20" s="52" t="s">
        <v>111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4"/>
      <c r="BR20" s="53"/>
      <c r="BS20" s="53"/>
      <c r="BT20" s="53"/>
      <c r="BU20" s="53"/>
      <c r="BV20" s="53"/>
      <c r="BW20" s="53"/>
    </row>
    <row r="21" spans="1:75" s="50" customFormat="1" ht="13.5" customHeight="1">
      <c r="A21" s="46">
        <v>201</v>
      </c>
      <c r="B21" s="47" t="s">
        <v>112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9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</row>
    <row r="22" spans="1:75" s="50" customFormat="1" ht="13.5" customHeight="1">
      <c r="A22" s="46">
        <v>202</v>
      </c>
      <c r="B22" s="47" t="s">
        <v>113</v>
      </c>
      <c r="C22" s="48">
        <v>3079884.98</v>
      </c>
      <c r="D22" s="48">
        <v>3831907.08</v>
      </c>
      <c r="E22" s="48">
        <v>4467231.14</v>
      </c>
      <c r="F22" s="48">
        <v>0</v>
      </c>
      <c r="G22" s="48">
        <v>0</v>
      </c>
      <c r="H22" s="48">
        <v>0</v>
      </c>
      <c r="I22" s="48">
        <v>104375.98</v>
      </c>
      <c r="J22" s="48">
        <v>61004.17</v>
      </c>
      <c r="K22" s="48">
        <v>90224.55</v>
      </c>
      <c r="L22" s="48">
        <v>302524.61</v>
      </c>
      <c r="M22" s="48">
        <v>529580.1</v>
      </c>
      <c r="N22" s="48">
        <v>265999.6</v>
      </c>
      <c r="O22" s="48">
        <v>22833.1</v>
      </c>
      <c r="P22" s="48">
        <v>34680.6</v>
      </c>
      <c r="Q22" s="48">
        <v>19802.49</v>
      </c>
      <c r="R22" s="48">
        <v>315765.25</v>
      </c>
      <c r="S22" s="48">
        <v>57914.06</v>
      </c>
      <c r="T22" s="48">
        <v>314833.84</v>
      </c>
      <c r="U22" s="48">
        <v>0</v>
      </c>
      <c r="V22" s="48">
        <v>0</v>
      </c>
      <c r="W22" s="48">
        <v>0</v>
      </c>
      <c r="X22" s="48">
        <v>832037.28</v>
      </c>
      <c r="Y22" s="48">
        <v>707268.84</v>
      </c>
      <c r="Z22" s="48">
        <v>764293.41</v>
      </c>
      <c r="AA22" s="48">
        <v>911695.39</v>
      </c>
      <c r="AB22" s="48">
        <v>1544597.14</v>
      </c>
      <c r="AC22" s="48">
        <v>1202480.43</v>
      </c>
      <c r="AD22" s="48">
        <v>3259502.14</v>
      </c>
      <c r="AE22" s="48">
        <v>5827711.26</v>
      </c>
      <c r="AF22" s="48">
        <v>2650424.25</v>
      </c>
      <c r="AG22" s="48">
        <v>29890</v>
      </c>
      <c r="AH22" s="48">
        <v>33511.8</v>
      </c>
      <c r="AI22" s="48">
        <v>0</v>
      </c>
      <c r="AJ22" s="48">
        <v>11376.58</v>
      </c>
      <c r="AK22" s="48">
        <v>230562.31</v>
      </c>
      <c r="AL22" s="48">
        <v>122290.78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9">
        <v>0</v>
      </c>
      <c r="BR22" s="48">
        <v>0</v>
      </c>
      <c r="BS22" s="48">
        <v>0</v>
      </c>
      <c r="BT22" s="48">
        <v>0</v>
      </c>
      <c r="BU22" s="48">
        <v>8869885.31</v>
      </c>
      <c r="BV22" s="48">
        <v>12858737.36</v>
      </c>
      <c r="BW22" s="48">
        <v>9897580.49</v>
      </c>
    </row>
    <row r="23" spans="1:75" s="50" customFormat="1" ht="13.5" customHeight="1">
      <c r="A23" s="46">
        <v>203</v>
      </c>
      <c r="B23" s="47" t="s">
        <v>114</v>
      </c>
      <c r="C23" s="48">
        <v>20000</v>
      </c>
      <c r="D23" s="48">
        <v>0</v>
      </c>
      <c r="E23" s="48">
        <v>12000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154500</v>
      </c>
      <c r="S23" s="48">
        <v>2400</v>
      </c>
      <c r="T23" s="48">
        <v>104617.98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11692.68</v>
      </c>
      <c r="AK23" s="48">
        <v>0</v>
      </c>
      <c r="AL23" s="48">
        <v>11692.68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9">
        <v>0</v>
      </c>
      <c r="BR23" s="48">
        <v>0</v>
      </c>
      <c r="BS23" s="48">
        <v>0</v>
      </c>
      <c r="BT23" s="48">
        <v>0</v>
      </c>
      <c r="BU23" s="48">
        <v>186192.68</v>
      </c>
      <c r="BV23" s="48">
        <v>2400</v>
      </c>
      <c r="BW23" s="48">
        <v>128310.66</v>
      </c>
    </row>
    <row r="24" spans="1:75" s="50" customFormat="1" ht="13.5" customHeight="1">
      <c r="A24" s="46">
        <v>204</v>
      </c>
      <c r="B24" s="47" t="s">
        <v>115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9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</row>
    <row r="25" spans="1:75" s="50" customFormat="1" ht="13.5" customHeight="1">
      <c r="A25" s="46">
        <v>205</v>
      </c>
      <c r="B25" s="47" t="s">
        <v>116</v>
      </c>
      <c r="C25" s="48">
        <v>88518.04</v>
      </c>
      <c r="D25" s="48">
        <v>93905.96</v>
      </c>
      <c r="E25" s="48">
        <v>63576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9">
        <v>0</v>
      </c>
      <c r="BR25" s="48">
        <v>0</v>
      </c>
      <c r="BS25" s="48">
        <v>0</v>
      </c>
      <c r="BT25" s="48">
        <v>0</v>
      </c>
      <c r="BU25" s="48">
        <v>88518.04</v>
      </c>
      <c r="BV25" s="48">
        <v>93905.96</v>
      </c>
      <c r="BW25" s="48">
        <v>63576</v>
      </c>
    </row>
    <row r="26" spans="1:75" s="55" customFormat="1" ht="13.5" customHeight="1">
      <c r="A26" s="51">
        <v>200</v>
      </c>
      <c r="B26" s="52" t="s">
        <v>117</v>
      </c>
      <c r="C26" s="53">
        <f>SUM(C21:C25)</f>
        <v>3188403.02</v>
      </c>
      <c r="D26" s="53">
        <f>SUM(D21:D25)</f>
        <v>3925813.04</v>
      </c>
      <c r="E26" s="53">
        <f>SUM(E21:E25)</f>
        <v>4542807.14</v>
      </c>
      <c r="F26" s="53">
        <f aca="true" t="shared" si="2" ref="F26:BQ26">SUM(F21:F25)</f>
        <v>0</v>
      </c>
      <c r="G26" s="53">
        <f t="shared" si="2"/>
        <v>0</v>
      </c>
      <c r="H26" s="53">
        <f t="shared" si="2"/>
        <v>0</v>
      </c>
      <c r="I26" s="53">
        <f t="shared" si="2"/>
        <v>104375.98</v>
      </c>
      <c r="J26" s="53">
        <f t="shared" si="2"/>
        <v>61004.17</v>
      </c>
      <c r="K26" s="53">
        <f t="shared" si="2"/>
        <v>90224.55</v>
      </c>
      <c r="L26" s="53">
        <f t="shared" si="2"/>
        <v>302524.61</v>
      </c>
      <c r="M26" s="53">
        <f t="shared" si="2"/>
        <v>529580.1</v>
      </c>
      <c r="N26" s="53">
        <f t="shared" si="2"/>
        <v>265999.6</v>
      </c>
      <c r="O26" s="53">
        <f t="shared" si="2"/>
        <v>22833.1</v>
      </c>
      <c r="P26" s="53">
        <f t="shared" si="2"/>
        <v>34680.6</v>
      </c>
      <c r="Q26" s="53">
        <f t="shared" si="2"/>
        <v>19802.49</v>
      </c>
      <c r="R26" s="53">
        <f t="shared" si="2"/>
        <v>470265.25</v>
      </c>
      <c r="S26" s="53">
        <f t="shared" si="2"/>
        <v>60314.06</v>
      </c>
      <c r="T26" s="53">
        <f t="shared" si="2"/>
        <v>419451.82</v>
      </c>
      <c r="U26" s="53">
        <f t="shared" si="2"/>
        <v>0</v>
      </c>
      <c r="V26" s="53">
        <f t="shared" si="2"/>
        <v>0</v>
      </c>
      <c r="W26" s="53">
        <f t="shared" si="2"/>
        <v>0</v>
      </c>
      <c r="X26" s="53">
        <f t="shared" si="2"/>
        <v>832037.28</v>
      </c>
      <c r="Y26" s="53">
        <f t="shared" si="2"/>
        <v>707268.84</v>
      </c>
      <c r="Z26" s="53">
        <f t="shared" si="2"/>
        <v>764293.41</v>
      </c>
      <c r="AA26" s="53">
        <f t="shared" si="2"/>
        <v>911695.39</v>
      </c>
      <c r="AB26" s="53">
        <f t="shared" si="2"/>
        <v>1544597.14</v>
      </c>
      <c r="AC26" s="53">
        <f t="shared" si="2"/>
        <v>1202480.43</v>
      </c>
      <c r="AD26" s="53">
        <f t="shared" si="2"/>
        <v>3259502.14</v>
      </c>
      <c r="AE26" s="53">
        <f t="shared" si="2"/>
        <v>5827711.26</v>
      </c>
      <c r="AF26" s="53">
        <f t="shared" si="2"/>
        <v>2650424.25</v>
      </c>
      <c r="AG26" s="53">
        <f t="shared" si="2"/>
        <v>29890</v>
      </c>
      <c r="AH26" s="53">
        <f t="shared" si="2"/>
        <v>33511.8</v>
      </c>
      <c r="AI26" s="53">
        <f t="shared" si="2"/>
        <v>0</v>
      </c>
      <c r="AJ26" s="53">
        <f t="shared" si="2"/>
        <v>23069.260000000002</v>
      </c>
      <c r="AK26" s="53">
        <f t="shared" si="2"/>
        <v>230562.31</v>
      </c>
      <c r="AL26" s="53">
        <f t="shared" si="2"/>
        <v>133983.46</v>
      </c>
      <c r="AM26" s="53">
        <f t="shared" si="2"/>
        <v>0</v>
      </c>
      <c r="AN26" s="53">
        <f t="shared" si="2"/>
        <v>0</v>
      </c>
      <c r="AO26" s="53">
        <f t="shared" si="2"/>
        <v>0</v>
      </c>
      <c r="AP26" s="53">
        <f t="shared" si="2"/>
        <v>0</v>
      </c>
      <c r="AQ26" s="53">
        <f t="shared" si="2"/>
        <v>0</v>
      </c>
      <c r="AR26" s="53">
        <f t="shared" si="2"/>
        <v>0</v>
      </c>
      <c r="AS26" s="53">
        <f t="shared" si="2"/>
        <v>0</v>
      </c>
      <c r="AT26" s="53">
        <f t="shared" si="2"/>
        <v>0</v>
      </c>
      <c r="AU26" s="53">
        <f t="shared" si="2"/>
        <v>0</v>
      </c>
      <c r="AV26" s="53">
        <f t="shared" si="2"/>
        <v>0</v>
      </c>
      <c r="AW26" s="53">
        <f t="shared" si="2"/>
        <v>0</v>
      </c>
      <c r="AX26" s="53">
        <f t="shared" si="2"/>
        <v>0</v>
      </c>
      <c r="AY26" s="53">
        <f t="shared" si="2"/>
        <v>0</v>
      </c>
      <c r="AZ26" s="53">
        <f t="shared" si="2"/>
        <v>0</v>
      </c>
      <c r="BA26" s="53">
        <f t="shared" si="2"/>
        <v>0</v>
      </c>
      <c r="BB26" s="53">
        <f t="shared" si="2"/>
        <v>0</v>
      </c>
      <c r="BC26" s="53">
        <f t="shared" si="2"/>
        <v>0</v>
      </c>
      <c r="BD26" s="53">
        <f t="shared" si="2"/>
        <v>0</v>
      </c>
      <c r="BE26" s="53">
        <f t="shared" si="2"/>
        <v>0</v>
      </c>
      <c r="BF26" s="53">
        <f t="shared" si="2"/>
        <v>0</v>
      </c>
      <c r="BG26" s="53">
        <f t="shared" si="2"/>
        <v>0</v>
      </c>
      <c r="BH26" s="53">
        <f t="shared" si="2"/>
        <v>0</v>
      </c>
      <c r="BI26" s="53">
        <f t="shared" si="2"/>
        <v>0</v>
      </c>
      <c r="BJ26" s="53">
        <f t="shared" si="2"/>
        <v>0</v>
      </c>
      <c r="BK26" s="53">
        <f t="shared" si="2"/>
        <v>0</v>
      </c>
      <c r="BL26" s="53">
        <f t="shared" si="2"/>
        <v>0</v>
      </c>
      <c r="BM26" s="53">
        <f t="shared" si="2"/>
        <v>0</v>
      </c>
      <c r="BN26" s="53">
        <f t="shared" si="2"/>
        <v>0</v>
      </c>
      <c r="BO26" s="53">
        <f t="shared" si="2"/>
        <v>0</v>
      </c>
      <c r="BP26" s="53">
        <f t="shared" si="2"/>
        <v>0</v>
      </c>
      <c r="BQ26" s="53">
        <f t="shared" si="2"/>
        <v>0</v>
      </c>
      <c r="BR26" s="53">
        <f aca="true" t="shared" si="3" ref="BR26:BW26">SUM(BR21:BR25)</f>
        <v>0</v>
      </c>
      <c r="BS26" s="53">
        <f t="shared" si="3"/>
        <v>0</v>
      </c>
      <c r="BT26" s="53">
        <f t="shared" si="3"/>
        <v>0</v>
      </c>
      <c r="BU26" s="53">
        <f t="shared" si="3"/>
        <v>9144596.03</v>
      </c>
      <c r="BV26" s="53">
        <f t="shared" si="3"/>
        <v>12955043.32</v>
      </c>
      <c r="BW26" s="53">
        <f t="shared" si="3"/>
        <v>10089467.15</v>
      </c>
    </row>
    <row r="27" spans="1:75" s="55" customFormat="1" ht="16.5" customHeight="1">
      <c r="A27" s="56"/>
      <c r="B27" s="52" t="s">
        <v>118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4"/>
      <c r="BR27" s="53"/>
      <c r="BS27" s="53"/>
      <c r="BT27" s="53"/>
      <c r="BU27" s="53"/>
      <c r="BV27" s="53"/>
      <c r="BW27" s="53"/>
    </row>
    <row r="28" spans="1:75" s="50" customFormat="1" ht="13.5" customHeight="1">
      <c r="A28" s="46">
        <v>301</v>
      </c>
      <c r="B28" s="47" t="s">
        <v>119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9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</row>
    <row r="29" spans="1:75" s="50" customFormat="1" ht="13.5" customHeight="1">
      <c r="A29" s="46">
        <v>302</v>
      </c>
      <c r="B29" s="47" t="s">
        <v>120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9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</row>
    <row r="30" spans="1:75" s="50" customFormat="1" ht="13.5" customHeight="1">
      <c r="A30" s="46">
        <v>303</v>
      </c>
      <c r="B30" s="47" t="s">
        <v>121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9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</row>
    <row r="31" spans="1:75" s="50" customFormat="1" ht="13.5" customHeight="1">
      <c r="A31" s="46">
        <v>304</v>
      </c>
      <c r="B31" s="47" t="s">
        <v>122</v>
      </c>
      <c r="C31" s="48">
        <v>2190000</v>
      </c>
      <c r="D31" s="48">
        <v>0</v>
      </c>
      <c r="E31" s="48">
        <v>2190000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9">
        <v>0</v>
      </c>
      <c r="BR31" s="48">
        <v>0</v>
      </c>
      <c r="BS31" s="48">
        <v>0</v>
      </c>
      <c r="BT31" s="48">
        <v>0</v>
      </c>
      <c r="BU31" s="48">
        <v>2190000</v>
      </c>
      <c r="BV31" s="48">
        <v>0</v>
      </c>
      <c r="BW31" s="48">
        <v>2190000</v>
      </c>
    </row>
    <row r="32" spans="1:75" s="55" customFormat="1" ht="13.5" customHeight="1">
      <c r="A32" s="51">
        <v>300</v>
      </c>
      <c r="B32" s="52" t="s">
        <v>123</v>
      </c>
      <c r="C32" s="53">
        <f>SUM(C28:C31)</f>
        <v>2190000</v>
      </c>
      <c r="D32" s="53">
        <v>0</v>
      </c>
      <c r="E32" s="53">
        <f>SUM(E28:E31)</f>
        <v>2190000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4">
        <v>0</v>
      </c>
      <c r="BR32" s="53">
        <v>0</v>
      </c>
      <c r="BS32" s="53">
        <v>0</v>
      </c>
      <c r="BT32" s="53">
        <v>0</v>
      </c>
      <c r="BU32" s="53">
        <f>SUM(BU28:BU31)</f>
        <v>2190000</v>
      </c>
      <c r="BV32" s="53">
        <v>0</v>
      </c>
      <c r="BW32" s="53">
        <f>SUM(BW28:BW31)</f>
        <v>2190000</v>
      </c>
    </row>
    <row r="33" spans="1:75" s="55" customFormat="1" ht="16.5" customHeight="1">
      <c r="A33" s="56"/>
      <c r="B33" s="52" t="s">
        <v>124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4"/>
      <c r="BR33" s="53"/>
      <c r="BS33" s="53"/>
      <c r="BT33" s="53"/>
      <c r="BU33" s="53"/>
      <c r="BV33" s="53"/>
      <c r="BW33" s="53"/>
    </row>
    <row r="34" spans="1:75" s="50" customFormat="1" ht="13.5" customHeight="1">
      <c r="A34" s="46">
        <v>401</v>
      </c>
      <c r="B34" s="57" t="s">
        <v>125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200254.11</v>
      </c>
      <c r="BL34" s="48">
        <v>0</v>
      </c>
      <c r="BM34" s="48">
        <v>200254.11</v>
      </c>
      <c r="BN34" s="48">
        <v>0</v>
      </c>
      <c r="BO34" s="48">
        <v>0</v>
      </c>
      <c r="BP34" s="48">
        <v>0</v>
      </c>
      <c r="BQ34" s="49">
        <v>0</v>
      </c>
      <c r="BR34" s="48">
        <v>0</v>
      </c>
      <c r="BS34" s="48">
        <v>0</v>
      </c>
      <c r="BT34" s="48">
        <v>0</v>
      </c>
      <c r="BU34" s="48">
        <v>200254.11</v>
      </c>
      <c r="BV34" s="48">
        <v>0</v>
      </c>
      <c r="BW34" s="48">
        <v>200254.11</v>
      </c>
    </row>
    <row r="35" spans="1:75" s="50" customFormat="1" ht="13.5" customHeight="1">
      <c r="A35" s="46">
        <v>402</v>
      </c>
      <c r="B35" s="57" t="s">
        <v>126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9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</row>
    <row r="36" spans="1:75" s="50" customFormat="1" ht="13.5" customHeight="1">
      <c r="A36" s="46">
        <v>403</v>
      </c>
      <c r="B36" s="57" t="s">
        <v>127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38981.43</v>
      </c>
      <c r="BL36" s="48">
        <v>0</v>
      </c>
      <c r="BM36" s="48">
        <v>38981.43</v>
      </c>
      <c r="BN36" s="48">
        <v>0</v>
      </c>
      <c r="BO36" s="48">
        <v>0</v>
      </c>
      <c r="BP36" s="48">
        <v>0</v>
      </c>
      <c r="BQ36" s="49">
        <v>0</v>
      </c>
      <c r="BR36" s="48">
        <v>0</v>
      </c>
      <c r="BS36" s="48">
        <v>0</v>
      </c>
      <c r="BT36" s="48">
        <v>0</v>
      </c>
      <c r="BU36" s="48">
        <v>38981.43</v>
      </c>
      <c r="BV36" s="48">
        <v>0</v>
      </c>
      <c r="BW36" s="48">
        <v>38981.43</v>
      </c>
    </row>
    <row r="37" spans="1:75" s="50" customFormat="1" ht="13.5" customHeight="1">
      <c r="A37" s="46">
        <v>404</v>
      </c>
      <c r="B37" s="57" t="s">
        <v>128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9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</row>
    <row r="38" spans="1:75" s="55" customFormat="1" ht="13.5" customHeight="1">
      <c r="A38" s="51">
        <v>400</v>
      </c>
      <c r="B38" s="52" t="s">
        <v>129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f>SUM(BK34:BK37)</f>
        <v>239235.53999999998</v>
      </c>
      <c r="BL38" s="53">
        <v>0</v>
      </c>
      <c r="BM38" s="53">
        <f>SUM(BM34:BM37)</f>
        <v>239235.53999999998</v>
      </c>
      <c r="BN38" s="53">
        <v>0</v>
      </c>
      <c r="BO38" s="53">
        <v>0</v>
      </c>
      <c r="BP38" s="53">
        <v>0</v>
      </c>
      <c r="BQ38" s="54">
        <v>0</v>
      </c>
      <c r="BR38" s="53">
        <v>0</v>
      </c>
      <c r="BS38" s="53">
        <v>0</v>
      </c>
      <c r="BT38" s="53">
        <v>0</v>
      </c>
      <c r="BU38" s="53">
        <f>SUM(BU34:BU37)</f>
        <v>239235.53999999998</v>
      </c>
      <c r="BV38" s="53">
        <v>0</v>
      </c>
      <c r="BW38" s="53">
        <f>SUM(BW34:BW37)</f>
        <v>239235.53999999998</v>
      </c>
    </row>
    <row r="39" spans="1:75" s="55" customFormat="1" ht="23.25" customHeight="1">
      <c r="A39" s="56"/>
      <c r="B39" s="58" t="s">
        <v>130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4"/>
      <c r="BR39" s="53"/>
      <c r="BS39" s="53"/>
      <c r="BT39" s="53"/>
      <c r="BU39" s="53"/>
      <c r="BV39" s="53"/>
      <c r="BW39" s="53"/>
    </row>
    <row r="40" spans="1:75" s="50" customFormat="1" ht="13.5" customHeight="1">
      <c r="A40" s="46">
        <v>501</v>
      </c>
      <c r="B40" s="47" t="s">
        <v>131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9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</row>
    <row r="41" spans="1:75" s="55" customFormat="1" ht="13.5" customHeight="1">
      <c r="A41" s="51">
        <v>500</v>
      </c>
      <c r="B41" s="52" t="s">
        <v>132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4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</row>
    <row r="42" spans="1:75" s="55" customFormat="1" ht="16.5" customHeight="1">
      <c r="A42" s="56"/>
      <c r="B42" s="52" t="s">
        <v>133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4"/>
      <c r="BR42" s="53"/>
      <c r="BS42" s="53"/>
      <c r="BT42" s="53"/>
      <c r="BU42" s="53"/>
      <c r="BV42" s="53"/>
      <c r="BW42" s="53"/>
    </row>
    <row r="43" spans="1:75" s="50" customFormat="1" ht="13.5" customHeight="1">
      <c r="A43" s="46">
        <v>701</v>
      </c>
      <c r="B43" s="47" t="s">
        <v>134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9">
        <v>5798955.7</v>
      </c>
      <c r="BR43" s="48">
        <v>0</v>
      </c>
      <c r="BS43" s="48">
        <v>5686586.16</v>
      </c>
      <c r="BT43" s="48">
        <v>0</v>
      </c>
      <c r="BU43" s="48">
        <v>5798955.7</v>
      </c>
      <c r="BV43" s="48">
        <v>0</v>
      </c>
      <c r="BW43" s="48">
        <v>5686586.16</v>
      </c>
    </row>
    <row r="44" spans="1:75" s="50" customFormat="1" ht="13.5" customHeight="1">
      <c r="A44" s="46">
        <v>702</v>
      </c>
      <c r="B44" s="47" t="s">
        <v>135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9">
        <v>135538.48</v>
      </c>
      <c r="BR44" s="48">
        <v>0</v>
      </c>
      <c r="BS44" s="48">
        <v>75555.25</v>
      </c>
      <c r="BT44" s="48">
        <v>0</v>
      </c>
      <c r="BU44" s="48">
        <v>135538.48</v>
      </c>
      <c r="BV44" s="48">
        <v>0</v>
      </c>
      <c r="BW44" s="48">
        <v>75555.25</v>
      </c>
    </row>
    <row r="45" spans="1:75" s="55" customFormat="1" ht="13.5" customHeight="1">
      <c r="A45" s="51">
        <v>700</v>
      </c>
      <c r="B45" s="52" t="s">
        <v>136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60">
        <v>5934494.18</v>
      </c>
      <c r="BR45" s="59">
        <v>0</v>
      </c>
      <c r="BS45" s="59">
        <v>5762141.41</v>
      </c>
      <c r="BT45" s="59">
        <v>0</v>
      </c>
      <c r="BU45" s="59">
        <v>5934494.18</v>
      </c>
      <c r="BV45" s="59">
        <v>0</v>
      </c>
      <c r="BW45" s="59">
        <v>5762141.41</v>
      </c>
    </row>
    <row r="46" spans="1:75" s="55" customFormat="1" ht="13.5" customHeight="1">
      <c r="A46" s="75" t="s">
        <v>137</v>
      </c>
      <c r="B46" s="75"/>
      <c r="C46" s="61">
        <f>C45+C41+C38+C32+C26+C19</f>
        <v>17653712.03</v>
      </c>
      <c r="D46" s="61">
        <f aca="true" t="shared" si="4" ref="D46:BO46">D45+D41+D38+D32+D26+D19</f>
        <v>4363094.3100000005</v>
      </c>
      <c r="E46" s="61">
        <f t="shared" si="4"/>
        <v>16673971.509999998</v>
      </c>
      <c r="F46" s="61">
        <f t="shared" si="4"/>
        <v>0</v>
      </c>
      <c r="G46" s="61">
        <f t="shared" si="4"/>
        <v>0</v>
      </c>
      <c r="H46" s="61">
        <f t="shared" si="4"/>
        <v>0</v>
      </c>
      <c r="I46" s="61">
        <f t="shared" si="4"/>
        <v>3613756.0500000003</v>
      </c>
      <c r="J46" s="61">
        <f t="shared" si="4"/>
        <v>188173.24</v>
      </c>
      <c r="K46" s="61">
        <f t="shared" si="4"/>
        <v>3893014.42</v>
      </c>
      <c r="L46" s="61">
        <f t="shared" si="4"/>
        <v>2520770.53</v>
      </c>
      <c r="M46" s="61">
        <f t="shared" si="4"/>
        <v>595232.52</v>
      </c>
      <c r="N46" s="61">
        <f t="shared" si="4"/>
        <v>2400760.71</v>
      </c>
      <c r="O46" s="61">
        <f t="shared" si="4"/>
        <v>1308844.82</v>
      </c>
      <c r="P46" s="61">
        <f t="shared" si="4"/>
        <v>75175.51999999999</v>
      </c>
      <c r="Q46" s="61">
        <f t="shared" si="4"/>
        <v>1310949.3299999998</v>
      </c>
      <c r="R46" s="61">
        <f t="shared" si="4"/>
        <v>1107899.46</v>
      </c>
      <c r="S46" s="61">
        <f t="shared" si="4"/>
        <v>63314.06</v>
      </c>
      <c r="T46" s="61">
        <f t="shared" si="4"/>
        <v>942108.3899999999</v>
      </c>
      <c r="U46" s="61">
        <f t="shared" si="4"/>
        <v>1408054.5499999998</v>
      </c>
      <c r="V46" s="61">
        <f t="shared" si="4"/>
        <v>6083.67</v>
      </c>
      <c r="W46" s="61">
        <f t="shared" si="4"/>
        <v>1452345.36</v>
      </c>
      <c r="X46" s="61">
        <f t="shared" si="4"/>
        <v>1372524.71</v>
      </c>
      <c r="Y46" s="61">
        <f t="shared" si="4"/>
        <v>746488.71</v>
      </c>
      <c r="Z46" s="61">
        <f t="shared" si="4"/>
        <v>1279263.36</v>
      </c>
      <c r="AA46" s="61">
        <f t="shared" si="4"/>
        <v>13135821.850000001</v>
      </c>
      <c r="AB46" s="61">
        <f t="shared" si="4"/>
        <v>2362912.75</v>
      </c>
      <c r="AC46" s="61">
        <f t="shared" si="4"/>
        <v>13041774.4</v>
      </c>
      <c r="AD46" s="61">
        <f t="shared" si="4"/>
        <v>6365745.2</v>
      </c>
      <c r="AE46" s="61">
        <f t="shared" si="4"/>
        <v>5827711.26</v>
      </c>
      <c r="AF46" s="61">
        <f t="shared" si="4"/>
        <v>4690724.27</v>
      </c>
      <c r="AG46" s="61">
        <f t="shared" si="4"/>
        <v>307859.89</v>
      </c>
      <c r="AH46" s="61">
        <f t="shared" si="4"/>
        <v>44978.560000000005</v>
      </c>
      <c r="AI46" s="61">
        <f t="shared" si="4"/>
        <v>537287.36</v>
      </c>
      <c r="AJ46" s="61">
        <f t="shared" si="4"/>
        <v>4072661.38</v>
      </c>
      <c r="AK46" s="61">
        <f t="shared" si="4"/>
        <v>345314.47</v>
      </c>
      <c r="AL46" s="61">
        <f t="shared" si="4"/>
        <v>3670036.7</v>
      </c>
      <c r="AM46" s="61">
        <f t="shared" si="4"/>
        <v>145283.74</v>
      </c>
      <c r="AN46" s="61">
        <f t="shared" si="4"/>
        <v>0</v>
      </c>
      <c r="AO46" s="61">
        <f t="shared" si="4"/>
        <v>188933.54</v>
      </c>
      <c r="AP46" s="61">
        <f t="shared" si="4"/>
        <v>954460.98</v>
      </c>
      <c r="AQ46" s="61">
        <f t="shared" si="4"/>
        <v>11034.34</v>
      </c>
      <c r="AR46" s="61">
        <f t="shared" si="4"/>
        <v>419765.1</v>
      </c>
      <c r="AS46" s="61">
        <f t="shared" si="4"/>
        <v>0</v>
      </c>
      <c r="AT46" s="61">
        <f t="shared" si="4"/>
        <v>0</v>
      </c>
      <c r="AU46" s="61">
        <f t="shared" si="4"/>
        <v>0</v>
      </c>
      <c r="AV46" s="61">
        <f t="shared" si="4"/>
        <v>0</v>
      </c>
      <c r="AW46" s="61">
        <f t="shared" si="4"/>
        <v>0</v>
      </c>
      <c r="AX46" s="61">
        <f t="shared" si="4"/>
        <v>0</v>
      </c>
      <c r="AY46" s="61">
        <f t="shared" si="4"/>
        <v>880855.65</v>
      </c>
      <c r="AZ46" s="61">
        <f t="shared" si="4"/>
        <v>0</v>
      </c>
      <c r="BA46" s="61">
        <f t="shared" si="4"/>
        <v>857310.93</v>
      </c>
      <c r="BB46" s="61">
        <f t="shared" si="4"/>
        <v>0</v>
      </c>
      <c r="BC46" s="61">
        <f t="shared" si="4"/>
        <v>0</v>
      </c>
      <c r="BD46" s="61">
        <f t="shared" si="4"/>
        <v>0</v>
      </c>
      <c r="BE46" s="61">
        <f t="shared" si="4"/>
        <v>988096.8800000001</v>
      </c>
      <c r="BF46" s="61">
        <f t="shared" si="4"/>
        <v>3418.5600000000004</v>
      </c>
      <c r="BG46" s="61">
        <f t="shared" si="4"/>
        <v>652825.46</v>
      </c>
      <c r="BH46" s="61">
        <f t="shared" si="4"/>
        <v>0</v>
      </c>
      <c r="BI46" s="61">
        <f t="shared" si="4"/>
        <v>0</v>
      </c>
      <c r="BJ46" s="61">
        <f t="shared" si="4"/>
        <v>0</v>
      </c>
      <c r="BK46" s="61">
        <f t="shared" si="4"/>
        <v>684980.95</v>
      </c>
      <c r="BL46" s="61">
        <f t="shared" si="4"/>
        <v>0</v>
      </c>
      <c r="BM46" s="61">
        <f t="shared" si="4"/>
        <v>684980.95</v>
      </c>
      <c r="BN46" s="61">
        <f t="shared" si="4"/>
        <v>0</v>
      </c>
      <c r="BO46" s="61">
        <f t="shared" si="4"/>
        <v>0</v>
      </c>
      <c r="BP46" s="61">
        <f aca="true" t="shared" si="5" ref="BP46:BV46">BP45+BP41+BP38+BP32+BP26+BP19</f>
        <v>0</v>
      </c>
      <c r="BQ46" s="61">
        <f t="shared" si="5"/>
        <v>5934494.18</v>
      </c>
      <c r="BR46" s="61">
        <f t="shared" si="5"/>
        <v>0</v>
      </c>
      <c r="BS46" s="61">
        <f t="shared" si="5"/>
        <v>5762141.41</v>
      </c>
      <c r="BT46" s="61">
        <f t="shared" si="5"/>
        <v>0</v>
      </c>
      <c r="BU46" s="61">
        <f t="shared" si="5"/>
        <v>62455822.849999994</v>
      </c>
      <c r="BV46" s="61">
        <f t="shared" si="5"/>
        <v>14632931.97</v>
      </c>
      <c r="BW46" s="61">
        <f>BW45+BW41+BW38+BW32+BW26+BW19</f>
        <v>58458193.199999996</v>
      </c>
    </row>
    <row r="47" spans="1:75" s="64" customFormat="1" ht="21.75" customHeight="1">
      <c r="A47" s="76" t="s">
        <v>138</v>
      </c>
      <c r="B47" s="76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3">
        <f>'rend entrata 2020'!C57-(BU46+BV46)</f>
        <v>13929639.039999992</v>
      </c>
      <c r="BV47" s="62"/>
      <c r="BW47" s="62"/>
    </row>
    <row r="48" ht="9.75">
      <c r="A48" s="29" t="s">
        <v>139</v>
      </c>
    </row>
    <row r="49" ht="9.75">
      <c r="A49" s="29" t="s">
        <v>140</v>
      </c>
    </row>
  </sheetData>
  <sheetProtection selectLockedCells="1" selectUnlockedCells="1"/>
  <mergeCells count="100">
    <mergeCell ref="A3:B6"/>
    <mergeCell ref="C3:E3"/>
    <mergeCell ref="F3:H3"/>
    <mergeCell ref="I3:K3"/>
    <mergeCell ref="L3:N3"/>
    <mergeCell ref="O3:Q3"/>
    <mergeCell ref="N5:N6"/>
    <mergeCell ref="O5:P5"/>
    <mergeCell ref="Q5:Q6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T4"/>
    <mergeCell ref="BU3:BW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C5:D5"/>
    <mergeCell ref="E5:E6"/>
    <mergeCell ref="F5:G5"/>
    <mergeCell ref="H5:H6"/>
    <mergeCell ref="I5:J5"/>
    <mergeCell ref="K5:K6"/>
    <mergeCell ref="L5:M5"/>
    <mergeCell ref="R5:S5"/>
    <mergeCell ref="T5:T6"/>
    <mergeCell ref="U5:V5"/>
    <mergeCell ref="W5:W6"/>
    <mergeCell ref="X5:Y5"/>
    <mergeCell ref="Z5:Z6"/>
    <mergeCell ref="AA5:AB5"/>
    <mergeCell ref="AC5:AC6"/>
    <mergeCell ref="AD5:AE5"/>
    <mergeCell ref="AF5:AF6"/>
    <mergeCell ref="AG5:AH5"/>
    <mergeCell ref="AI5:AI6"/>
    <mergeCell ref="AJ5:AK5"/>
    <mergeCell ref="AL5:AL6"/>
    <mergeCell ref="AM5:AN5"/>
    <mergeCell ref="AO5:AO6"/>
    <mergeCell ref="AP5:AQ5"/>
    <mergeCell ref="AR5:AR6"/>
    <mergeCell ref="AS5:AT5"/>
    <mergeCell ref="AU5:AU6"/>
    <mergeCell ref="AV5:AW5"/>
    <mergeCell ref="AX5:AX6"/>
    <mergeCell ref="AY5:AZ5"/>
    <mergeCell ref="BA5:BA6"/>
    <mergeCell ref="BS5:BS6"/>
    <mergeCell ref="BB5:BC5"/>
    <mergeCell ref="BD5:BD6"/>
    <mergeCell ref="BE5:BF5"/>
    <mergeCell ref="BG5:BG6"/>
    <mergeCell ref="BH5:BI5"/>
    <mergeCell ref="BJ5:BJ6"/>
    <mergeCell ref="BT5:BT6"/>
    <mergeCell ref="BU5:BV5"/>
    <mergeCell ref="BW5:BW6"/>
    <mergeCell ref="A46:B46"/>
    <mergeCell ref="A47:B47"/>
    <mergeCell ref="BK5:BL5"/>
    <mergeCell ref="BM5:BM6"/>
    <mergeCell ref="BN5:BO5"/>
    <mergeCell ref="BP5:BP6"/>
    <mergeCell ref="BQ5:BR5"/>
  </mergeCells>
  <printOptions/>
  <pageMargins left="0.3937007874015748" right="0.3937007874015748" top="0.5905511811023623" bottom="0.1968503937007874" header="0.35433070866141736" footer="0.5118110236220472"/>
  <pageSetup horizontalDpi="300" verticalDpi="300" orientation="landscape" scale="75" r:id="rId1"/>
  <headerFooter alignWithMargins="0">
    <oddHeader>&amp;C&amp;8ENTI IN CONTABILITA' FINANZIARIA SOGGETTI AL DLGS 118/2011
Prospetto di cui all'articolo 8, comma 1, del Decreto Legge 24 aprile 2014, n. 66&amp;R  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Ceccarelli Elena</cp:lastModifiedBy>
  <cp:lastPrinted>2021-10-05T11:01:06Z</cp:lastPrinted>
  <dcterms:modified xsi:type="dcterms:W3CDTF">2021-10-05T11:02:28Z</dcterms:modified>
  <cp:category/>
  <cp:version/>
  <cp:contentType/>
  <cp:contentStatus/>
</cp:coreProperties>
</file>